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731" firstSheet="5" activeTab="5"/>
  </bookViews>
  <sheets>
    <sheet name="kody_okresu" sheetId="1" state="hidden" r:id="rId1"/>
    <sheet name="List1" sheetId="2" state="hidden" r:id="rId2"/>
    <sheet name="Algoico" sheetId="3" state="hidden" r:id="rId3"/>
    <sheet name="Přehled" sheetId="4" state="hidden" r:id="rId4"/>
    <sheet name="Legenda " sheetId="5" state="hidden" r:id="rId5"/>
    <sheet name="Vyúčtování" sheetId="6" r:id="rId6"/>
  </sheets>
  <definedNames>
    <definedName name="_xlnm.Print_Area" localSheetId="4">'Legenda '!$A$1:$A$545</definedName>
    <definedName name="_xlnm.Print_Area" localSheetId="3">'Přehled'!$A$1:$C$91</definedName>
    <definedName name="TABULKA_1">NA()</definedName>
    <definedName name="TABULKA_2">NA()</definedName>
    <definedName name="VSTUPY_1">NA()</definedName>
    <definedName name="VSTUPY_2">NA()</definedName>
  </definedNames>
  <calcPr fullCalcOnLoad="1"/>
</workbook>
</file>

<file path=xl/sharedStrings.xml><?xml version="1.0" encoding="utf-8"?>
<sst xmlns="http://schemas.openxmlformats.org/spreadsheetml/2006/main" count="1168" uniqueCount="870">
  <si>
    <t>MINISTERSTVO FINANCÍ                                              Příloha č.8 k čj.113/5 095/2000</t>
  </si>
  <si>
    <t>Kód okresu</t>
  </si>
  <si>
    <t>Název</t>
  </si>
  <si>
    <t>Zkratka okresu</t>
  </si>
  <si>
    <t>Původní číslo</t>
  </si>
  <si>
    <t>Alokace  neurčena</t>
  </si>
  <si>
    <t>9999</t>
  </si>
  <si>
    <t>Zahraničí</t>
  </si>
  <si>
    <t>CZ0111</t>
  </si>
  <si>
    <t>Praha 1</t>
  </si>
  <si>
    <t>3101</t>
  </si>
  <si>
    <t>CZ011</t>
  </si>
  <si>
    <t>Hl.m.Praha</t>
  </si>
  <si>
    <t>3100</t>
  </si>
  <si>
    <t>CZ0112</t>
  </si>
  <si>
    <t>Praha 2</t>
  </si>
  <si>
    <t>3102</t>
  </si>
  <si>
    <t>CZ0113</t>
  </si>
  <si>
    <t>Praha 3</t>
  </si>
  <si>
    <t>3103</t>
  </si>
  <si>
    <t>CZ0114</t>
  </si>
  <si>
    <t>Praha 4</t>
  </si>
  <si>
    <t>3104</t>
  </si>
  <si>
    <t>CZ0115</t>
  </si>
  <si>
    <t>Praha 5</t>
  </si>
  <si>
    <t>3105</t>
  </si>
  <si>
    <t>CZ0116</t>
  </si>
  <si>
    <t>Praha 6</t>
  </si>
  <si>
    <t>3106</t>
  </si>
  <si>
    <t>CZ0117</t>
  </si>
  <si>
    <t>Praha 7</t>
  </si>
  <si>
    <t>3107</t>
  </si>
  <si>
    <t>CZ0118</t>
  </si>
  <si>
    <t>Praha 8</t>
  </si>
  <si>
    <t>3108</t>
  </si>
  <si>
    <t>CZ0119</t>
  </si>
  <si>
    <t>Praha 9</t>
  </si>
  <si>
    <t>3109</t>
  </si>
  <si>
    <t>CZ011A</t>
  </si>
  <si>
    <t>Praha 10</t>
  </si>
  <si>
    <t>3110</t>
  </si>
  <si>
    <t>CZ011B</t>
  </si>
  <si>
    <t>Praha 11</t>
  </si>
  <si>
    <t>CZ011C</t>
  </si>
  <si>
    <t>Praha 12</t>
  </si>
  <si>
    <t>CZ011D</t>
  </si>
  <si>
    <t>Praha 13</t>
  </si>
  <si>
    <t>CZ011E</t>
  </si>
  <si>
    <t>Praha 14</t>
  </si>
  <si>
    <t>CZ011F</t>
  </si>
  <si>
    <t>Praha 15</t>
  </si>
  <si>
    <t>CZ0211</t>
  </si>
  <si>
    <t>Benešov</t>
  </si>
  <si>
    <t>BN</t>
  </si>
  <si>
    <t>3201</t>
  </si>
  <si>
    <t>CZ021</t>
  </si>
  <si>
    <t>Středočeský kraj</t>
  </si>
  <si>
    <t>32</t>
  </si>
  <si>
    <t>CZ0212</t>
  </si>
  <si>
    <t>Beroun</t>
  </si>
  <si>
    <t>BE</t>
  </si>
  <si>
    <t>3202</t>
  </si>
  <si>
    <t>CZ0213</t>
  </si>
  <si>
    <t>Kladno</t>
  </si>
  <si>
    <t>KD</t>
  </si>
  <si>
    <t>3203</t>
  </si>
  <si>
    <t>CZ0214</t>
  </si>
  <si>
    <t>Kolín</t>
  </si>
  <si>
    <t>KO</t>
  </si>
  <si>
    <t>3204</t>
  </si>
  <si>
    <t>CZ0215</t>
  </si>
  <si>
    <t>Kutná Hora</t>
  </si>
  <si>
    <t>KH</t>
  </si>
  <si>
    <t>3205</t>
  </si>
  <si>
    <t>CZ0216</t>
  </si>
  <si>
    <t>Mělník</t>
  </si>
  <si>
    <t>ME</t>
  </si>
  <si>
    <t>3206</t>
  </si>
  <si>
    <t>CZ0217</t>
  </si>
  <si>
    <t>Mladá Boleslav</t>
  </si>
  <si>
    <t>MB</t>
  </si>
  <si>
    <t>3207</t>
  </si>
  <si>
    <t>CZ0218</t>
  </si>
  <si>
    <t>Nymburk</t>
  </si>
  <si>
    <t>NB</t>
  </si>
  <si>
    <t>3208</t>
  </si>
  <si>
    <t>CZ0219</t>
  </si>
  <si>
    <t>Praha-východ</t>
  </si>
  <si>
    <t>PY</t>
  </si>
  <si>
    <t>3209</t>
  </si>
  <si>
    <t>CZ021A</t>
  </si>
  <si>
    <t>Praha-západ</t>
  </si>
  <si>
    <t>PZ</t>
  </si>
  <si>
    <t>3210</t>
  </si>
  <si>
    <t>CZ021B</t>
  </si>
  <si>
    <t>Příbram</t>
  </si>
  <si>
    <t>PB</t>
  </si>
  <si>
    <t>3211</t>
  </si>
  <si>
    <t>CZ021C</t>
  </si>
  <si>
    <t>Rakovník</t>
  </si>
  <si>
    <t>RA</t>
  </si>
  <si>
    <t>3212</t>
  </si>
  <si>
    <t>CZ0311</t>
  </si>
  <si>
    <t>České Budějovice</t>
  </si>
  <si>
    <t>CB</t>
  </si>
  <si>
    <t>3301</t>
  </si>
  <si>
    <t>CZ031</t>
  </si>
  <si>
    <t>Budějovický kraj</t>
  </si>
  <si>
    <t>CZ0312</t>
  </si>
  <si>
    <t>Český Krumlov</t>
  </si>
  <si>
    <t>CK</t>
  </si>
  <si>
    <t>3302</t>
  </si>
  <si>
    <t>CZ0313</t>
  </si>
  <si>
    <t>Jindřichův Hradec</t>
  </si>
  <si>
    <t>JH</t>
  </si>
  <si>
    <t>3303</t>
  </si>
  <si>
    <t>CZ0314</t>
  </si>
  <si>
    <t>Písek</t>
  </si>
  <si>
    <t>PI</t>
  </si>
  <si>
    <t>3305</t>
  </si>
  <si>
    <t>CZ0315</t>
  </si>
  <si>
    <t>Prachatice</t>
  </si>
  <si>
    <t>PT</t>
  </si>
  <si>
    <t>3306</t>
  </si>
  <si>
    <t>CZ0316</t>
  </si>
  <si>
    <t>Strakonice</t>
  </si>
  <si>
    <t>ST</t>
  </si>
  <si>
    <t>3307</t>
  </si>
  <si>
    <t>CZ0317</t>
  </si>
  <si>
    <t>Tábor</t>
  </si>
  <si>
    <t>TA</t>
  </si>
  <si>
    <t>3308</t>
  </si>
  <si>
    <t>CZ0321</t>
  </si>
  <si>
    <t>Domažlice</t>
  </si>
  <si>
    <t>DO</t>
  </si>
  <si>
    <t>3401</t>
  </si>
  <si>
    <t>CZ032</t>
  </si>
  <si>
    <t>Plzeňský kraj</t>
  </si>
  <si>
    <t>CZ0322</t>
  </si>
  <si>
    <t>Klatovy</t>
  </si>
  <si>
    <t>KT</t>
  </si>
  <si>
    <t>3404</t>
  </si>
  <si>
    <t>CZ0323</t>
  </si>
  <si>
    <t>Plzeň-město</t>
  </si>
  <si>
    <t>PM</t>
  </si>
  <si>
    <t>3405</t>
  </si>
  <si>
    <t>CZ0324</t>
  </si>
  <si>
    <t>Plzeň-jih</t>
  </si>
  <si>
    <t>PJ</t>
  </si>
  <si>
    <t>3406</t>
  </si>
  <si>
    <t>CZ0325</t>
  </si>
  <si>
    <t>Plzeň-sever</t>
  </si>
  <si>
    <t>PS</t>
  </si>
  <si>
    <t>3407</t>
  </si>
  <si>
    <t>CZ0326</t>
  </si>
  <si>
    <t>Rokycany</t>
  </si>
  <si>
    <t>RO</t>
  </si>
  <si>
    <t>3408</t>
  </si>
  <si>
    <t>CZ0327</t>
  </si>
  <si>
    <t>Tachov</t>
  </si>
  <si>
    <t>TC</t>
  </si>
  <si>
    <t>3410</t>
  </si>
  <si>
    <t>CZ0411</t>
  </si>
  <si>
    <t>Cheb</t>
  </si>
  <si>
    <t>CH</t>
  </si>
  <si>
    <t>3402</t>
  </si>
  <si>
    <t>CZ041</t>
  </si>
  <si>
    <t>Karlovarský kraj</t>
  </si>
  <si>
    <t>CZ0412</t>
  </si>
  <si>
    <t>Karlovy Vary</t>
  </si>
  <si>
    <t>KV</t>
  </si>
  <si>
    <t>3403</t>
  </si>
  <si>
    <t>CZ0413</t>
  </si>
  <si>
    <t>Sokolov</t>
  </si>
  <si>
    <t>SO</t>
  </si>
  <si>
    <t>3409</t>
  </si>
  <si>
    <t>CZ0421</t>
  </si>
  <si>
    <t>Děčín</t>
  </si>
  <si>
    <t>DC</t>
  </si>
  <si>
    <t>3502</t>
  </si>
  <si>
    <t>CZ042</t>
  </si>
  <si>
    <t>Ústecký kraj</t>
  </si>
  <si>
    <t>CZ0422</t>
  </si>
  <si>
    <t>Chomutov</t>
  </si>
  <si>
    <t>CV</t>
  </si>
  <si>
    <t>3503</t>
  </si>
  <si>
    <t>CZ0423</t>
  </si>
  <si>
    <t>Litoměřice</t>
  </si>
  <si>
    <t>LT</t>
  </si>
  <si>
    <t>3506</t>
  </si>
  <si>
    <t>CZ0424</t>
  </si>
  <si>
    <t>Louny</t>
  </si>
  <si>
    <t>LN</t>
  </si>
  <si>
    <t>3507</t>
  </si>
  <si>
    <t>CZ0425</t>
  </si>
  <si>
    <t>Most</t>
  </si>
  <si>
    <t>MO</t>
  </si>
  <si>
    <t>3508</t>
  </si>
  <si>
    <t>CZ0426</t>
  </si>
  <si>
    <t>Teplice</t>
  </si>
  <si>
    <t>TP</t>
  </si>
  <si>
    <t>3509</t>
  </si>
  <si>
    <t>CZ0427</t>
  </si>
  <si>
    <t>Ústí nad Labem</t>
  </si>
  <si>
    <t>UL</t>
  </si>
  <si>
    <t>3510</t>
  </si>
  <si>
    <t>CZ0511</t>
  </si>
  <si>
    <t>Česká Lípa</t>
  </si>
  <si>
    <t>CL</t>
  </si>
  <si>
    <t>3501</t>
  </si>
  <si>
    <t>CZ051</t>
  </si>
  <si>
    <t>Liberecký kraj</t>
  </si>
  <si>
    <t>CZ0512</t>
  </si>
  <si>
    <t>Jablonec nad Nisou</t>
  </si>
  <si>
    <t>JN</t>
  </si>
  <si>
    <t>3504</t>
  </si>
  <si>
    <t>CZ0513</t>
  </si>
  <si>
    <t>Liberec</t>
  </si>
  <si>
    <t>LI</t>
  </si>
  <si>
    <t>3505</t>
  </si>
  <si>
    <t>CZ0514</t>
  </si>
  <si>
    <t>Semily</t>
  </si>
  <si>
    <t>SM</t>
  </si>
  <si>
    <t>3608</t>
  </si>
  <si>
    <t>CZ0521</t>
  </si>
  <si>
    <t>Hradec Králové</t>
  </si>
  <si>
    <t>HK</t>
  </si>
  <si>
    <t>3602</t>
  </si>
  <si>
    <t>CZ052</t>
  </si>
  <si>
    <t>Královéhradecký kraj</t>
  </si>
  <si>
    <t>CZ0522</t>
  </si>
  <si>
    <t>Jičín</t>
  </si>
  <si>
    <t>JC</t>
  </si>
  <si>
    <t>3604</t>
  </si>
  <si>
    <t>CZ0523</t>
  </si>
  <si>
    <t>Náchod</t>
  </si>
  <si>
    <t>NA</t>
  </si>
  <si>
    <t>3605</t>
  </si>
  <si>
    <t>CZ0524</t>
  </si>
  <si>
    <t>Rychnov nad Kněžnou</t>
  </si>
  <si>
    <t>RK</t>
  </si>
  <si>
    <t>3607</t>
  </si>
  <si>
    <t>CZ0525</t>
  </si>
  <si>
    <t>Trutnov</t>
  </si>
  <si>
    <t>TU</t>
  </si>
  <si>
    <t>3610</t>
  </si>
  <si>
    <t>CZ0531</t>
  </si>
  <si>
    <t>Chrudim</t>
  </si>
  <si>
    <t>CR</t>
  </si>
  <si>
    <t>3603</t>
  </si>
  <si>
    <t>CZ053</t>
  </si>
  <si>
    <t>Pardubický kraj</t>
  </si>
  <si>
    <t>CZ0532</t>
  </si>
  <si>
    <t>Pardubice</t>
  </si>
  <si>
    <t>PU</t>
  </si>
  <si>
    <t>3606</t>
  </si>
  <si>
    <t>CZ0533</t>
  </si>
  <si>
    <t>Svitavy</t>
  </si>
  <si>
    <t>SY</t>
  </si>
  <si>
    <t>3609</t>
  </si>
  <si>
    <t>CZ0534</t>
  </si>
  <si>
    <t>Ústí nad Orlicí</t>
  </si>
  <si>
    <t>UO</t>
  </si>
  <si>
    <t>3611</t>
  </si>
  <si>
    <t>CZ061</t>
  </si>
  <si>
    <t>Jihlavský kraj</t>
  </si>
  <si>
    <t>CZ0611</t>
  </si>
  <si>
    <t>Havlíčkův Brod</t>
  </si>
  <si>
    <t>HB</t>
  </si>
  <si>
    <t>3601</t>
  </si>
  <si>
    <t>CZ0612</t>
  </si>
  <si>
    <t>Jihlava</t>
  </si>
  <si>
    <t>JI</t>
  </si>
  <si>
    <t>3707</t>
  </si>
  <si>
    <t>CZ0613</t>
  </si>
  <si>
    <t>Pelhřimov</t>
  </si>
  <si>
    <t>PE</t>
  </si>
  <si>
    <t>3304</t>
  </si>
  <si>
    <t>CZ0614</t>
  </si>
  <si>
    <t>Třebíč</t>
  </si>
  <si>
    <t>TR</t>
  </si>
  <si>
    <t>3710</t>
  </si>
  <si>
    <t>CZ0615</t>
  </si>
  <si>
    <t>Žďár nad Sázavou</t>
  </si>
  <si>
    <t>ZR</t>
  </si>
  <si>
    <t>3714</t>
  </si>
  <si>
    <t>CZ062</t>
  </si>
  <si>
    <t>Brněnský kraj</t>
  </si>
  <si>
    <t>CZ0621</t>
  </si>
  <si>
    <t>Blansko</t>
  </si>
  <si>
    <t>BK</t>
  </si>
  <si>
    <t>3701</t>
  </si>
  <si>
    <t>CZ0622</t>
  </si>
  <si>
    <t>Brno-město</t>
  </si>
  <si>
    <t>BM</t>
  </si>
  <si>
    <t>3702</t>
  </si>
  <si>
    <t>CZ0623</t>
  </si>
  <si>
    <t>Brno-venkov</t>
  </si>
  <si>
    <t>BI</t>
  </si>
  <si>
    <t>3703</t>
  </si>
  <si>
    <t>CZ0624</t>
  </si>
  <si>
    <t>Břeclav</t>
  </si>
  <si>
    <t>BV</t>
  </si>
  <si>
    <t>3704</t>
  </si>
  <si>
    <t>CZ0625</t>
  </si>
  <si>
    <t>Hodonín</t>
  </si>
  <si>
    <t>HO</t>
  </si>
  <si>
    <t>3706</t>
  </si>
  <si>
    <t>CZ0626</t>
  </si>
  <si>
    <t>Vyškov</t>
  </si>
  <si>
    <t>VY</t>
  </si>
  <si>
    <t>3712</t>
  </si>
  <si>
    <t>CZ0627</t>
  </si>
  <si>
    <t>Znojmo</t>
  </si>
  <si>
    <t>ZN</t>
  </si>
  <si>
    <t>3713</t>
  </si>
  <si>
    <t>CZ071</t>
  </si>
  <si>
    <t>Olomoucký kraj</t>
  </si>
  <si>
    <t>CZ0711</t>
  </si>
  <si>
    <t>Jeseník</t>
  </si>
  <si>
    <t>JE</t>
  </si>
  <si>
    <t>3811</t>
  </si>
  <si>
    <t>CZ0712</t>
  </si>
  <si>
    <t>Olomouc</t>
  </si>
  <si>
    <t>OC</t>
  </si>
  <si>
    <t>3805</t>
  </si>
  <si>
    <t>CZ0713</t>
  </si>
  <si>
    <t>Prostějov</t>
  </si>
  <si>
    <t>PV</t>
  </si>
  <si>
    <t>3709</t>
  </si>
  <si>
    <t>CZ0714</t>
  </si>
  <si>
    <t>Přerov</t>
  </si>
  <si>
    <t>PR</t>
  </si>
  <si>
    <t>3808</t>
  </si>
  <si>
    <t>CZ0715</t>
  </si>
  <si>
    <t>Šumperk</t>
  </si>
  <si>
    <t>SU</t>
  </si>
  <si>
    <t>3809</t>
  </si>
  <si>
    <t>CZ072</t>
  </si>
  <si>
    <t>Zlínský kraj</t>
  </si>
  <si>
    <t>CZ0721</t>
  </si>
  <si>
    <t>Kroměříž</t>
  </si>
  <si>
    <t>KM</t>
  </si>
  <si>
    <t>3708</t>
  </si>
  <si>
    <t>CZ0722</t>
  </si>
  <si>
    <t>Uherské Hradiště</t>
  </si>
  <si>
    <t>UH</t>
  </si>
  <si>
    <t>3711</t>
  </si>
  <si>
    <t>CZ0723</t>
  </si>
  <si>
    <t>Vsetín</t>
  </si>
  <si>
    <t>VS</t>
  </si>
  <si>
    <t>3810</t>
  </si>
  <si>
    <t>CZ0724</t>
  </si>
  <si>
    <t>Zlín</t>
  </si>
  <si>
    <t>ZL</t>
  </si>
  <si>
    <t>3705</t>
  </si>
  <si>
    <t>CZ081</t>
  </si>
  <si>
    <t>Ostravský kraj</t>
  </si>
  <si>
    <t>CZ0811</t>
  </si>
  <si>
    <t>Bruntál</t>
  </si>
  <si>
    <t>BR</t>
  </si>
  <si>
    <t>3801</t>
  </si>
  <si>
    <t>CZ0812</t>
  </si>
  <si>
    <t>Frýdek-Místek</t>
  </si>
  <si>
    <t>FM</t>
  </si>
  <si>
    <t>3802</t>
  </si>
  <si>
    <t>CZ0813</t>
  </si>
  <si>
    <t>Karviná</t>
  </si>
  <si>
    <t>KI</t>
  </si>
  <si>
    <t>3803</t>
  </si>
  <si>
    <t>CZ0814</t>
  </si>
  <si>
    <t>Nový Jičín</t>
  </si>
  <si>
    <t>NJ</t>
  </si>
  <si>
    <t>3804</t>
  </si>
  <si>
    <t>CZ0815</t>
  </si>
  <si>
    <t>Opava</t>
  </si>
  <si>
    <t>OP</t>
  </si>
  <si>
    <t>3806</t>
  </si>
  <si>
    <t>CZ0816</t>
  </si>
  <si>
    <t>Ostrava-město</t>
  </si>
  <si>
    <t>OV</t>
  </si>
  <si>
    <t>3807</t>
  </si>
  <si>
    <t>Charakter akce:</t>
  </si>
  <si>
    <t>Druh organizace:</t>
  </si>
  <si>
    <t>Novostavba, nástavba a přístavba</t>
  </si>
  <si>
    <t>Rozpočtové organizace zřízené ústředními orgány státní správy</t>
  </si>
  <si>
    <t>Pořízení strojů a zařízení nezahrnutých do nákladů stavby</t>
  </si>
  <si>
    <t>Příspěvkové organizace zřízené ústředními orgány státní správy</t>
  </si>
  <si>
    <t>Pořízení nemovitosti úplatným převodem</t>
  </si>
  <si>
    <t>Podnikatelské subjekty s rozhodujícím podílem ve vlastnictví státu</t>
  </si>
  <si>
    <t>Technické zhodnocení a opravy budov a staveb</t>
  </si>
  <si>
    <t>Rozpočtové organizace zřízené územním orgánem státní správy</t>
  </si>
  <si>
    <t>Pořízení a technické zhodnocení nehmotného investičního majetku</t>
  </si>
  <si>
    <t>Příspěvkové organizace zřízené územním orgánem státní správy</t>
  </si>
  <si>
    <t>Technické zhodnocení strojů a zařízení</t>
  </si>
  <si>
    <t>Obce a města</t>
  </si>
  <si>
    <t>Obnova nemovitých kulturních památek</t>
  </si>
  <si>
    <t>Podnikatelské subjekty v soukromém vlastnictví</t>
  </si>
  <si>
    <t>Služby v oblasti výchovy a vzdělávání</t>
  </si>
  <si>
    <t>Občanská sdružení</t>
  </si>
  <si>
    <t>Jiný než výše uvedený charakter investiční akce</t>
  </si>
  <si>
    <t>Jiné neuvedené hospodářsko právní formy</t>
  </si>
  <si>
    <t>Druh majetku:</t>
  </si>
  <si>
    <t>Informační a komunikační systémy</t>
  </si>
  <si>
    <t>Dopravní prostředky osobní a nákladní dopravy</t>
  </si>
  <si>
    <t>Dopravní stavby a dopravní zařízení bez vozového parku</t>
  </si>
  <si>
    <t>Stavby a zařízení pro zásobování vodou a její úpravy</t>
  </si>
  <si>
    <t>Stavby a zařízení pro rozvod tepla, plynu  a elektrické energie</t>
  </si>
  <si>
    <t>Stavby a zařízení k ochraně čistoty vod</t>
  </si>
  <si>
    <t>Stavby a zařízení k ochraně čistoty ovzduší</t>
  </si>
  <si>
    <t>Stavby a zařízení k ochraně životního prostředí ostatní</t>
  </si>
  <si>
    <t>Jiný, výše neuvedený majetek</t>
  </si>
  <si>
    <t>Název kontrolní metody: Modulo 11 ADDO</t>
  </si>
  <si>
    <t>2. KONTROLA RODNÉHO ČÍSLA</t>
  </si>
  <si>
    <t xml:space="preserve"> 1.Jednotlivé číslice sedmimístného pořadového čísla zprava se násobí číslicemi: 2, 3, 4, 5, 6, 7, 8</t>
  </si>
  <si>
    <t xml:space="preserve"> 1.Sečte se dvojmístné číslo roku, měsíce (u žen je na první pozici dvojmístného čísla přičtena 5), dne, první    dvě místa ze čtyřmístného čísla (zleva), druhá dvě místa ze čtyřmístného čísla (zprava)</t>
  </si>
  <si>
    <t xml:space="preserve"> 2.Součiny se sečtou</t>
  </si>
  <si>
    <t xml:space="preserve">       2.Výsledek se vydělí 11 a musí být beze zbytku.</t>
  </si>
  <si>
    <t xml:space="preserve"> 3.Součet součinů se odečte od nejblíže vyššího násobku 11</t>
  </si>
  <si>
    <t xml:space="preserve"> 4.Rozdíl tvoří kontrolní znak (osmá pozice IČA) zprava</t>
  </si>
  <si>
    <t xml:space="preserve">       5.Případy, kdy hodnota rozdílu je 11, kontrolní znak je 1</t>
  </si>
  <si>
    <t xml:space="preserve">   Případy, kdy hodnota rozdílu je 10, kontrolní znak je 0</t>
  </si>
  <si>
    <t>Část 1</t>
  </si>
  <si>
    <t>Dokumentace akce v informačním systému programového financování (ISPROFIN)</t>
  </si>
  <si>
    <t>vybrané údaje o přípravě a realizaci akce tj.její parametry věcné,časové a  finanční vedené na formulářích:</t>
  </si>
  <si>
    <t>Označení</t>
  </si>
  <si>
    <t xml:space="preserve">  Název formuláře a jeho charakteristika</t>
  </si>
  <si>
    <t>RA 80</t>
  </si>
  <si>
    <t xml:space="preserve"> Identifikační údaje</t>
  </si>
  <si>
    <t xml:space="preserve"> Základní údaje akce její název,evidenční číslo a kódy ISPROFIN,identifikace účastníka programu,  </t>
  </si>
  <si>
    <t>termíny přípravy a realizace ,projektované věcné parametry a specifikace příloh (formulářů RA 81 až 89)</t>
  </si>
  <si>
    <t>RA 81</t>
  </si>
  <si>
    <t xml:space="preserve"> Bilance investičních potřeb a zdrojů financování </t>
  </si>
  <si>
    <t xml:space="preserve"> Charakteristika je zřejmá z obsahu jednotlivých ukazatelů níže uvedených.</t>
  </si>
  <si>
    <t>RA 82</t>
  </si>
  <si>
    <t xml:space="preserve"> Bilance neinvestičních potřeb a zdrojů financování </t>
  </si>
  <si>
    <t>RA 83</t>
  </si>
  <si>
    <t xml:space="preserve"> Specifikace stavebních objektů </t>
  </si>
  <si>
    <t xml:space="preserve"> Zaznamenají se všechny stavební objekty (SO) uvedené v příslušné dokumentaci stavby,jejich oce-</t>
  </si>
  <si>
    <t xml:space="preserve"> nění (náklady) a zdroje jejich financování.Souhrn nákladů SO je vždy roven nákladům stavební</t>
  </si>
  <si>
    <t xml:space="preserve"> části stavby tj.řádku 8124 form.RA 81.Ve sloupcích zdrojů krytí nákladů SO se uvádějí především</t>
  </si>
  <si>
    <t xml:space="preserve"> ukazatele účasti státního rozpočtu v pořadí dle form.RA 81 tj.řádky 8143, 8144, 8145 a 8146 a sou-</t>
  </si>
  <si>
    <t xml:space="preserve"> časně se tato volba zapisuje do volných políček záhlaví.Volné sloupce pak může investor použít k</t>
  </si>
  <si>
    <t xml:space="preserve"> k zápisu zdrojů financování stavební části podle vlastní úvahy.V případě,že je projekt financován pouze</t>
  </si>
  <si>
    <t>ze stát.rozpočtu,pak se část zdrojového krytí nevyplňuje.</t>
  </si>
  <si>
    <t>RA 84</t>
  </si>
  <si>
    <t xml:space="preserve"> Specifikace provozních souborů </t>
  </si>
  <si>
    <t xml:space="preserve"> Zaznamenají se všechny provozní soubory (PS) uvedené v příslušné dokumentaci stavby,jejich oce-</t>
  </si>
  <si>
    <t xml:space="preserve"> nění (náklady) a zdroje jejich financování.Souhrn nákladů PS je vždy roven nákladům technologické</t>
  </si>
  <si>
    <t xml:space="preserve"> části stavby tj.řádku 8125 form.RA 81. Sloupce zdrojů krytí nákladů PS se vyplňují stejně jako u</t>
  </si>
  <si>
    <t xml:space="preserve"> form.RA 83.</t>
  </si>
  <si>
    <t>RA 85 261</t>
  </si>
  <si>
    <t xml:space="preserve"> Specifikace dopravních prostředků </t>
  </si>
  <si>
    <t xml:space="preserve"> Zaznamenají se všechny dopravní prostředky (DP) uvedené v příslušné dokumentaci akce,jejich ocenění</t>
  </si>
  <si>
    <t xml:space="preserve"> (náklady) a zdroje jejich financování.Souhrn nákladů  DP je vždy roven nákladům uvedeným v řádku</t>
  </si>
  <si>
    <t xml:space="preserve"> 80261 form.RA 81. Sloupce zdrojů krytí nákladů se vyplňují stejně jako u formuláře RA 83 resp.</t>
  </si>
  <si>
    <t xml:space="preserve"> RA 84.</t>
  </si>
  <si>
    <t>RA 85 262</t>
  </si>
  <si>
    <t xml:space="preserve"> Specifikace výpočetní techniky  </t>
  </si>
  <si>
    <t xml:space="preserve"> Zaznamená se všechna  výpočetní technika (VT) uvedená v příslušné dokumentaci akce,</t>
  </si>
  <si>
    <t xml:space="preserve">její ocenění (náklady) a zdroje jejich financování.Souhrn nákladů  VT je vždy roven nákladům uvedeným </t>
  </si>
  <si>
    <t>v řádku 80262 form.RA 81. Sloupce zdrojů krytí nákladů se vyplňují stejně jako u formuláře RA 83 resp.</t>
  </si>
  <si>
    <t>RA 85 263</t>
  </si>
  <si>
    <t xml:space="preserve"> Specifikace vojenské techniky a zařízení </t>
  </si>
  <si>
    <t xml:space="preserve"> Zaznamená se všechna  vojenská technika a zařízení uvedená v příslušné dokumentaci akce,</t>
  </si>
  <si>
    <t xml:space="preserve"> její ocenění (náklady) a zdroje jejich financování.Souhrn nákladů  je vždy roven nákladům uvedeným</t>
  </si>
  <si>
    <t>v řádku 80263 form.RA 81. Sloupce zdrojů krytí nákladů se vyplňují stejně jako u formuláře RA 83 resp.</t>
  </si>
  <si>
    <t>RA 85 264</t>
  </si>
  <si>
    <t xml:space="preserve"> Specifikace zdravotnické techniky a zařízení</t>
  </si>
  <si>
    <t xml:space="preserve"> Zaznamená se všechna  zdravotnická technika a zařízení uvedená v příslušné dokumentaci akce,</t>
  </si>
  <si>
    <t>v řádku 8026 4 form.RA 81. Sloupce zdrojů krytí nákladů se vyplňují stejně jako u formuláře RA 83 resp.</t>
  </si>
  <si>
    <t>RA 85 269</t>
  </si>
  <si>
    <t xml:space="preserve"> Specifikace ostatních strojů a zařízení</t>
  </si>
  <si>
    <t xml:space="preserve"> Zaznamenají se všechny ostatní stroje a zařízení uvedené v příslušné dokumentaci akce a</t>
  </si>
  <si>
    <t>neuvedené ve  formulářích RA 261 až RA 80 263 ,jejich ocenění  (náklady) a zdroje jejich financování.</t>
  </si>
  <si>
    <t xml:space="preserve">Souhrn nákladů SZ je vždy roven nákladům uvedeným v řádku  80269 form.RA 81. Sloupce zdrojů krytí </t>
  </si>
  <si>
    <t xml:space="preserve"> se vyplňují stejně jako u formuláře RA 83 resp.RA 84.</t>
  </si>
  <si>
    <t>RA 85 271</t>
  </si>
  <si>
    <t xml:space="preserve"> Specifikace programového vybavení</t>
  </si>
  <si>
    <t>Zaznamená se všechno programové vybavení uvedené v příslušné dokumentaci akce,její ocenění</t>
  </si>
  <si>
    <t xml:space="preserve"> (náklady) a zdroje jejich financování.Souhrn nákladů  je vždy roven nákladům uvedeným v řádku</t>
  </si>
  <si>
    <t xml:space="preserve"> 80271 form.RA 81. Sloupce zdrojů krytí nákladů se vyplňují stejně jako u formuláře RA 83 resp.</t>
  </si>
  <si>
    <t>RA 86</t>
  </si>
  <si>
    <t xml:space="preserve"> Přípravná a projektová dokumentace </t>
  </si>
  <si>
    <t xml:space="preserve"> Uvádí se evidenční údaje dokumentací,které jsou zřejmé z předtisku formuláře.</t>
  </si>
  <si>
    <t>RA 87</t>
  </si>
  <si>
    <t xml:space="preserve"> Dokladová dokumentace</t>
  </si>
  <si>
    <t>RA 88</t>
  </si>
  <si>
    <t xml:space="preserve"> Smluvní zabezpečení </t>
  </si>
  <si>
    <t xml:space="preserve"> Uvádí se evidenční údaje smluv,které jsou zřejmé z předtisku formuláře.</t>
  </si>
  <si>
    <t>RA 89</t>
  </si>
  <si>
    <t xml:space="preserve"> Rozhodnutí a schvalovací protokoly </t>
  </si>
  <si>
    <t xml:space="preserve"> Uvádí se evidenční údaje dokumentace řídících aktů, které jsou zřejmé z předtisku formuláře.</t>
  </si>
  <si>
    <t>Část 2</t>
  </si>
  <si>
    <t xml:space="preserve"> Definice ukazatelů potřeb a zdrojů - RA 81, RA 82</t>
  </si>
  <si>
    <t xml:space="preserve"> 8121 1  Náklady inženýrské činnosti ve výstavbě</t>
  </si>
  <si>
    <t xml:space="preserve"> Uvádí se náklady služeb podle mandátních smluv,kdy se investorská organizace nechá zastupovat ve stavebním ří-</t>
  </si>
  <si>
    <t xml:space="preserve"> zení, ve výkonu stavebního dozoru, v zabezpečení přípravy výběrových řízení a pod. a to v případech kdy se jedná o</t>
  </si>
  <si>
    <t xml:space="preserve"> činnosti zabezpečující pořízení nebo technické zhodnocení dlouhodobého majetku.</t>
  </si>
  <si>
    <t xml:space="preserve"> 8121 2  Náklady projektových dokumentací</t>
  </si>
  <si>
    <t xml:space="preserve"> Uvádí se náklady na pořízení dokumentace pro územní a stavební řízení podle stavebního řádu a dokumentace sku-</t>
  </si>
  <si>
    <t xml:space="preserve"> tečného provedení stavby</t>
  </si>
  <si>
    <t xml:space="preserve"> 8121 3   Náklady na výkupy pozemků určených k zástavbě</t>
  </si>
  <si>
    <t xml:space="preserve"> Uvádí se náklady na výkupy pozemků, které jsou nezbytnou podmínkou realizace stavby,tj.stavba bude na pozemku</t>
  </si>
  <si>
    <t xml:space="preserve"> umístěna atd.</t>
  </si>
  <si>
    <t xml:space="preserve"> 8121 4   Náklady na výkupy nemovitostí podmiňující výstavbu</t>
  </si>
  <si>
    <t xml:space="preserve"> Uvádí se náklady na úplatné převody nemovitostí,které jsou nezbytnou podmínkou realizace stavby, tj.vykoupené bu-</t>
  </si>
  <si>
    <t xml:space="preserve"> dovy a stavby budou odstraněny atd.</t>
  </si>
  <si>
    <t xml:space="preserve"> 8121 9   Jiné náklady přípravy a zabezpečení výstavby</t>
  </si>
  <si>
    <t xml:space="preserve"> Uvádí se náklady, které se nedají zařadit do výše uvedených  řádků 8121 1 až 8121 4 tj. na příklad náklady na archi-</t>
  </si>
  <si>
    <t xml:space="preserve"> tektonické a urbanistické soutěže, náklady na výběrová řízení při zadávání inženýrských činností, vypracování projekt.</t>
  </si>
  <si>
    <t xml:space="preserve"> dokumentací, staveb, strojů a zařízení a pod. Uvádí se rovněž náklady na geologické průzkumy, poplatky za vydání ú- </t>
  </si>
  <si>
    <t xml:space="preserve"> zemního rozhodnutí, stavebního povolení a pod. </t>
  </si>
  <si>
    <t xml:space="preserve"> 8121 S  Investiční náklady přípravy a zabezpečení výstavby celkem</t>
  </si>
  <si>
    <t xml:space="preserve"> Součet řádků 8121 1 + 8121 2 + 8121 3 + 8121 4 + 8121 9</t>
  </si>
  <si>
    <t xml:space="preserve"> 8124     Náklady stavební části stavby</t>
  </si>
  <si>
    <t xml:space="preserve"> Uvádí se náklady souhrnu všech stavebních objektů (SO) uvedených ve schválené dokumentaci stavby. Stavbou se</t>
  </si>
  <si>
    <t xml:space="preserve"> rozumí pořízení a technické zhodnocení hmotného dlouhodobého majetku účtové tř.021 budovy, haly a stavby. </t>
  </si>
  <si>
    <t xml:space="preserve"> 8125     Náklady technologických částí staveb</t>
  </si>
  <si>
    <t xml:space="preserve"> Uvádí se náklady souhrnu všech provozních souborů (PS) uvedených ve schválené dokumentaci stavby.</t>
  </si>
  <si>
    <t xml:space="preserve"> 8126 1  Náklady na dopravní prostředky </t>
  </si>
  <si>
    <t xml:space="preserve"> Uvádí se náklady na pořízení a tech.zhodnocení všech druhů dopravních prostředků </t>
  </si>
  <si>
    <t xml:space="preserve"> 8126 2  Náklady na výpočetní techniku </t>
  </si>
  <si>
    <t xml:space="preserve"> Uvádí se náklady na pořízení a tech.zhodnocení hardware a ostatních zařízení výpočetních a informačních systémů </t>
  </si>
  <si>
    <t xml:space="preserve"> 8126 3  Náklady na vojenskou techniku a zařízení</t>
  </si>
  <si>
    <t xml:space="preserve"> Uvádí se náklady (výdaje) na vojenskou techniku a zařízení určené ministerstvem obrany. </t>
  </si>
  <si>
    <t xml:space="preserve"> 8126 4  Náklady na zdravotnickou techniku a zařízení</t>
  </si>
  <si>
    <t xml:space="preserve"> Uvádí se náklady (výdaje) na zdravotnickou techniku a zařízení </t>
  </si>
  <si>
    <t xml:space="preserve"> 8126 9  Náklady na jiné než uvedené stroje, zařízení</t>
  </si>
  <si>
    <t xml:space="preserve"> Uvádí se náklady na pořízení a technické zhodnocení jiných než výše uvedených strojů,zařízení a inventáře</t>
  </si>
  <si>
    <t xml:space="preserve"> 8126 S   Náklady na stroje a zařízení</t>
  </si>
  <si>
    <t xml:space="preserve"> Součet řádků 8126 1 + 8126 2 + 8126 3 + 8126 4 + 8126 9</t>
  </si>
  <si>
    <t xml:space="preserve"> 8127 1   Náklady na programové vybavení</t>
  </si>
  <si>
    <t xml:space="preserve"> Uvádí se náklady na pořízení a tech.zhodnocení programového vybavení (software) výpočetních a inform.systémů</t>
  </si>
  <si>
    <t xml:space="preserve"> 8127 2  Náklady na ocenitelná práva</t>
  </si>
  <si>
    <t xml:space="preserve"> Uvádí se náklady vynaložené na pořízení ocenitelných průmyslových, autorských a jiných práv</t>
  </si>
  <si>
    <t xml:space="preserve"> 8127 3  Náklady na nehmotné výsledky výzkumné a obdobné činnosti</t>
  </si>
  <si>
    <t xml:space="preserve"> Uvádí se náklady vynaložené na pořízení výsledků výzkumné a obdobné činnosti </t>
  </si>
  <si>
    <t xml:space="preserve"> 8127 9  Náklady na nehmotný investiční majetek výše neuvedený</t>
  </si>
  <si>
    <t xml:space="preserve"> Uvádí se náklady na pořízení a technické zhodnocení jiného než výše uvedeného nehmot.majetku jako jsou objemové</t>
  </si>
  <si>
    <t xml:space="preserve"> studie, investiční záměry, územně plánovací dokumentace atd.</t>
  </si>
  <si>
    <t xml:space="preserve"> 8127 S  Náklady na nehmotný investiční majetek</t>
  </si>
  <si>
    <t xml:space="preserve"> Součet řádků 8127 1 + 8127 2 + 8127 3 + 8127  9</t>
  </si>
  <si>
    <t xml:space="preserve"> 8128 1  Náklady na pěstitelské celky trvalých porostů</t>
  </si>
  <si>
    <t xml:space="preserve"> Uvádí se náklady na pořízení a technické zhodnocení pěstitelských celků trvalých porostů.</t>
  </si>
  <si>
    <t xml:space="preserve"> 8128 2   Odvody a poplatky za odnětí zemědělské a lesní půdy</t>
  </si>
  <si>
    <t xml:space="preserve"> Uvádí se odvody za odnětí zemědělské půdy a poplatky za odnětí lesní půdy.</t>
  </si>
  <si>
    <t xml:space="preserve"> 8128 3  Náklady úplatného převodu pozemků</t>
  </si>
  <si>
    <t xml:space="preserve"> Uvádí se náklady úplatného převodu pozemků k jinému účelu než je uvedeno v řádku 8121 3</t>
  </si>
  <si>
    <t xml:space="preserve"> 8128 4  Náklady úplatného převodu nemovitostí</t>
  </si>
  <si>
    <t xml:space="preserve"> Uvádí se náklady úplatného převodu nemovitostí k jinému účelu než je uvedeno v řádku 8121 4</t>
  </si>
  <si>
    <t xml:space="preserve"> 8128 5  Úroky z úvěrů bez státní záruky</t>
  </si>
  <si>
    <t xml:space="preserve"> Uvádí se úrokové náklady úvěrů,u kterých se neuvažuje resp.nebyla poskytnuta záruka státního rozpočtu a to pouze</t>
  </si>
  <si>
    <t xml:space="preserve"> po dobu výstavby. V případě, že se provádí úhrada úroků před zahájením a po ukončení stavby pak se jedná o běžný</t>
  </si>
  <si>
    <t xml:space="preserve"> výdaj, který se vede na řádku 8228 5 formuláře RA 82.</t>
  </si>
  <si>
    <t xml:space="preserve"> 8128 6   Úroky z úvěrů se státní zárukou</t>
  </si>
  <si>
    <t xml:space="preserve"> Uvádí se úrokové náklady úvěrů,u kterých se uvažuje resp.byla poskytnuta záruka státního rozpočtu, při čemž záru-</t>
  </si>
  <si>
    <t xml:space="preserve"> ku může poskytnout pouze vláda ČR.Ostatní podmínky jsou stejné jako u řádku 8128 5.</t>
  </si>
  <si>
    <t xml:space="preserve"> 8128 7  Úroky z dodavatelských úvěrů</t>
  </si>
  <si>
    <t xml:space="preserve"> Uvádí se úrokové náklady dodavatelských úvěrů (definice viz řádek 8149 2) v případě, že jsou v příslušné smlouvě </t>
  </si>
  <si>
    <t xml:space="preserve"> specifikovány.V opačném případě jsou součástí splátek tohoto úvěru viz řádek 8139 2.</t>
  </si>
  <si>
    <t xml:space="preserve"> 8128 8  Náklady na zajištění dodávek energií zahrnované do HIM</t>
  </si>
  <si>
    <t xml:space="preserve"> Uvádí se příspěvky na tzv. účelně vynaložené náklady jiným organizacím, které v souladu s účetní osnovou vstupují do</t>
  </si>
  <si>
    <t xml:space="preserve"> pořizovací ceny investice tj. podíly na účelně vynaložených nákladech dodavatele spojených s připojením a zajištěním</t>
  </si>
  <si>
    <t xml:space="preserve"> požadovaného příkonu nebo požadované dodávky plynu a tepla, jakož i úhrada vlastníkovi rozvodného zařízení na pře-</t>
  </si>
  <si>
    <t xml:space="preserve"> ložku tohoto zařízení.</t>
  </si>
  <si>
    <t xml:space="preserve"> 8128 9  Ostatní investiční náklady výše neuvedené</t>
  </si>
  <si>
    <t xml:space="preserve"> Uvádí se náklady na pořízení základního stáda hospodářských zvířat a jiné investiční náklady, které nelze přiřadit k</t>
  </si>
  <si>
    <t xml:space="preserve"> výše uvedeným ukazatelům.</t>
  </si>
  <si>
    <t xml:space="preserve"> 8128 S   Investiční náklady ostatní </t>
  </si>
  <si>
    <t xml:space="preserve"> Součet řádků 8128 1 + 8128 2 + 8128 3 + 8128 4 + 8128 5 +8128 6 + 8128 7 + 8128 8 + 8128 9</t>
  </si>
  <si>
    <t xml:space="preserve"> 8129    REZERVA na úhradu investičních nákladů</t>
  </si>
  <si>
    <t xml:space="preserve"> Uvádí se pouze rozpočtové údaje podle metodiky stanovené správcem programu.</t>
  </si>
  <si>
    <t xml:space="preserve"> 812  S   INVESTIČNÍ NÁKLADY CELKEM</t>
  </si>
  <si>
    <t xml:space="preserve"> Součet řádků 8121S + 8124 + 8125 + 8126S + 8127S +  8128S + 8129</t>
  </si>
  <si>
    <t xml:space="preserve"> 8130   Splátky návratných finančních výpomocí ze státního rozpočtu</t>
  </si>
  <si>
    <t xml:space="preserve"> Uvádí se úhrady splátek návratných finančních výpomocí poskytnutých ze státního rozpočtu.</t>
  </si>
  <si>
    <t xml:space="preserve"> 8131  Splátky úvěrů poskytnutých se státní zárukou</t>
  </si>
  <si>
    <t xml:space="preserve"> Uvádí se úhrady splátek jistin úvěrů zaručených vládou ČR.</t>
  </si>
  <si>
    <t xml:space="preserve"> 8132   Splátky úvěrů poskytnutých bez státní záruky</t>
  </si>
  <si>
    <t xml:space="preserve"> Uvádí se úhrady splátek jistin komerčních úvěrů poskytnutých bez záruky vlády ČR.</t>
  </si>
  <si>
    <t xml:space="preserve"> 8133 1   Příspěvky poskytnuté na sdruženou akci</t>
  </si>
  <si>
    <t xml:space="preserve"> Uvádí se příspěvky poskytované na základě smlouvy o sdružení prostředků k pořízení nebo technickému zhodnocení</t>
  </si>
  <si>
    <t xml:space="preserve"> dlouhodobého hmotného majetku.</t>
  </si>
  <si>
    <t xml:space="preserve"> 8133 2  Splátky dodavatelských úvěrů</t>
  </si>
  <si>
    <t xml:space="preserve"> Uvádí se úhrady splátek dodavatelských úvěrů tj.úvěrů, které budou poskytnuty v rámci smluv o energetických služ-</t>
  </si>
  <si>
    <t xml:space="preserve"> bách v systému Energy performance contracting  uzavíraných podle metodických pokynů "Aplikace metody EPC ve</t>
  </si>
  <si>
    <t xml:space="preserve"> veřejném sektoru" vydaných MPO v roce 1999, nebo dodavatelských úvěrů odsouhlasených MF.</t>
  </si>
  <si>
    <t xml:space="preserve"> 8133 9  Ostatní investiční potřeby výše neuvedené</t>
  </si>
  <si>
    <t xml:space="preserve"> Uvádí se finanční potřeby,které nelze zařadit do řádků 8139 1 a 8139 2.</t>
  </si>
  <si>
    <t xml:space="preserve"> 8133 S  Ostatní investiční potřeby </t>
  </si>
  <si>
    <t xml:space="preserve"> Součet řádků 8139 1 + 8139 2 + 8139 9</t>
  </si>
  <si>
    <t xml:space="preserve"> 813  S  SOUHRN INVESTIČNÍCH POTŘEB </t>
  </si>
  <si>
    <t xml:space="preserve"> Součet řádků  812 S + 8130 + 8131 + 8132 + 8139 S</t>
  </si>
  <si>
    <t xml:space="preserve"> 8141   Vlastní zdroje investorů celkem</t>
  </si>
  <si>
    <t xml:space="preserve"> Uvádí se veškeré vlastní zdroje kterými disponuje investor tj.odpisy,rozdělení zisku,výnosy z prodeje dlouhodobého</t>
  </si>
  <si>
    <t xml:space="preserve"> majetku atd.</t>
  </si>
  <si>
    <t xml:space="preserve"> 8142   Úvěry poskytnuté bez státní záruky </t>
  </si>
  <si>
    <t xml:space="preserve"> Uvádí se přijaté bankovní úvěry,u kterých se neuvažuje resp.nebyla poskytnuta záruka schválená vládou. </t>
  </si>
  <si>
    <t xml:space="preserve"> 8143 1   Úvěry se státní zárukou přijaté KoB nebo ČMZRB</t>
  </si>
  <si>
    <t xml:space="preserve"> Uvádí se úvěry,u kterých se počítá resp.byla poskytnuta záruka schválená vládou, určené na financování investičních</t>
  </si>
  <si>
    <t xml:space="preserve"> akcí stanovených MF v rámci schválené dokumentace programu. Příjemcem úvěru bude Konsolidační banka s.p.ú. </t>
  </si>
  <si>
    <t xml:space="preserve"> (KoB) nebo Česko moravská záruční a rozvojová banka (ČMZRB), které budou provádět úhrady faktur za provedené práce a do-</t>
  </si>
  <si>
    <t xml:space="preserve"> dávky a poskytovat zálohy dodavatelům podle pravidel dohodnutých mezi MF a těmito bankami s tím,že investor účtu-</t>
  </si>
  <si>
    <t xml:space="preserve"> je o těchto úhradách způsobem stanoveným ministerstvem financí.</t>
  </si>
  <si>
    <t xml:space="preserve"> 8143 9   Úvěry poskytnuté se státní zárukou ostatní </t>
  </si>
  <si>
    <t xml:space="preserve"> Uvádí se zaručené úvěry jiného druhu než je uvedeno v řádku 8143 1 </t>
  </si>
  <si>
    <t xml:space="preserve"> 8143 S  Úvěry poskytnuté se státní zárukou </t>
  </si>
  <si>
    <t xml:space="preserve"> Součet řádků 8143 1 + 8143 9</t>
  </si>
  <si>
    <t xml:space="preserve"> 8144 1  Návratné finanční výpomoci - posledně platný rozpočet</t>
  </si>
  <si>
    <t xml:space="preserve"> Uvádí se návratné finanční výpomoci poskytnuté ze státního rozpočtu v případě, že je tato forma odsouhlasena ve</t>
  </si>
  <si>
    <t xml:space="preserve"> schválené dokumentaci programu ve výši odpovídající posledně platnému rozpočtu.</t>
  </si>
  <si>
    <t xml:space="preserve"> 8144 2  Návratné finanční výpomoci - převody do následujícího roku ( - , +)</t>
  </si>
  <si>
    <t xml:space="preserve"> Uvádí se převody návratné finanční výpomoci do následujícího roku podle zákona o rozpočtových pravidlech a to tak,</t>
  </si>
  <si>
    <t xml:space="preserve"> že se převáděná částka se zapíše se záporným znaménkem do slupce roku,ve kterém dochází k úspoře a s kladným</t>
  </si>
  <si>
    <t xml:space="preserve"> znaménkem do sloupce následujícího roku.</t>
  </si>
  <si>
    <t xml:space="preserve"> 8144 S   Návratné finanční výpomoci poskytnuté ze státního rozpočtu</t>
  </si>
  <si>
    <t xml:space="preserve"> Součet řádků 8144 1 + 8144 2 </t>
  </si>
  <si>
    <t xml:space="preserve"> 8145 1  Systémově určené výdaje státního rozpočtu - posledně platný rozpočet</t>
  </si>
  <si>
    <t xml:space="preserve"> Uvádí se účelově určené výdaje rozpočtové organizace, dotace příspěvkové organizaci, a dotace ostatním subj. ze</t>
  </si>
  <si>
    <t xml:space="preserve"> státního rozpočtu na pořízení nebo technické zhodnocení majetku, v souladu se schválenou dokumentací programu.</t>
  </si>
  <si>
    <t xml:space="preserve"> Podmínky pro čerpání prostředků státního rozpočtu stanoví správce programu rozhodnutím, obsahující mimo jiné též</t>
  </si>
  <si>
    <t xml:space="preserve"> závazné věcné, časové a finanční parametry, které budou vyhodnoceny po dokončení realizace akce. Obdobně jako v</t>
  </si>
  <si>
    <t xml:space="preserve"> řádku 8144 1 se uvádí posledně platný rozpočet.</t>
  </si>
  <si>
    <t xml:space="preserve"> 8145 2  Systémově určené výdaje státního rozpočtu - převod do následujícího roku ( - , +)</t>
  </si>
  <si>
    <t xml:space="preserve"> Uvádí se převody systémové dotace do následujícího roku stejným způsobem jako v řádku 8144 2.</t>
  </si>
  <si>
    <t xml:space="preserve"> 8145 S  Systémově určené výdaje státního rozpočtu</t>
  </si>
  <si>
    <t xml:space="preserve"> Součet řádků 8145 1 + 8145 2 </t>
  </si>
  <si>
    <t xml:space="preserve"> 8146 1  Individuálně posuzované výdaje státního rozpočtu - posledně platný rozpočet</t>
  </si>
  <si>
    <t xml:space="preserve"> Uvádí se účelově určené výdaje rozpočtových organizací, dotace příspěvkovým organizacím  a dotace ostatním subj. ze</t>
  </si>
  <si>
    <t xml:space="preserve"> státního rozpočtu na pořízení nebo technické zhodnocení majetku, které jsou poskytovány na rozhodující invest. akce</t>
  </si>
  <si>
    <t xml:space="preserve"> zabezpečující cíle schváleného programu.Registraci akce v ISPROFIN, souhlas s jejím zadáním a rozhodnutí obsahují-</t>
  </si>
  <si>
    <t xml:space="preserve"> cí závazné parametry a podmínky čerpání prostředků státního rozpočtu vydává správce programu a to pouze se sou-</t>
  </si>
  <si>
    <t xml:space="preserve"> hlasem MF. Obdobně jako v řádcích 8144 1 a 8145 1 se uvádí posledně platný rozpočet.</t>
  </si>
  <si>
    <t xml:space="preserve"> 8146 2  Individuálně posuzované výdaje státního rozpočtu - převod do následujícího roku ( - , +)</t>
  </si>
  <si>
    <t xml:space="preserve"> Uvádí se převody individuální dotace do následujícího roku stejným způsobem jako v řádcích  8144 2 a 8145 2.</t>
  </si>
  <si>
    <t xml:space="preserve"> 8146 S   Individuální dotace (výdaje) státního rozpočtu</t>
  </si>
  <si>
    <t xml:space="preserve"> Součet řádků 8146 1 + 8146 2 </t>
  </si>
  <si>
    <t xml:space="preserve"> 8147 1  Dotace z fondu životního prostředí</t>
  </si>
  <si>
    <t xml:space="preserve"> Uvádí se dotace poskytnuté ze Státního fondu životního prostředí.</t>
  </si>
  <si>
    <t xml:space="preserve"> 8147 2  Dotace z fondu dopravy</t>
  </si>
  <si>
    <t xml:space="preserve"> Uvádí se dotace poskytnuté ze Státního fondu dopravy.</t>
  </si>
  <si>
    <t xml:space="preserve"> 8147 3  Dotace z fondu bydlení</t>
  </si>
  <si>
    <t xml:space="preserve"> Uvádí se dotace poskytnuté ze Státního fondu bydlení.</t>
  </si>
  <si>
    <t xml:space="preserve"> 8147 9  Dotace z jiných státních fondů </t>
  </si>
  <si>
    <t xml:space="preserve"> Uvádí se dotace poskytnuté z jiných než výše uvedených státních fondů</t>
  </si>
  <si>
    <t xml:space="preserve"> 8147 S  Dotace poskytnuté ze státních fondů </t>
  </si>
  <si>
    <t xml:space="preserve"> Součet řádků 8147 1 + 8147 2 + 8147 3 + 8147 9</t>
  </si>
  <si>
    <t xml:space="preserve"> 8148 1   Dotace z rozpočtu obce</t>
  </si>
  <si>
    <t xml:space="preserve"> Dotace poskytnutá z rozpočtu obce</t>
  </si>
  <si>
    <t xml:space="preserve"> 8148 2   Dotace z rozpočtu okresu </t>
  </si>
  <si>
    <t xml:space="preserve"> Dotace poskytnutá z rozpočtu okresu (okresního úřadu)</t>
  </si>
  <si>
    <t xml:space="preserve"> 8148 3   Dotace z rozpočtu kraje</t>
  </si>
  <si>
    <t xml:space="preserve"> Dotace poskytnutá z rozpočtu kraje (krajského úřadu)</t>
  </si>
  <si>
    <t xml:space="preserve"> 8148 S  Dotace poskytnuté z územních rozpočtů</t>
  </si>
  <si>
    <t xml:space="preserve"> Součet řádků 8148 1 + 8148 2 + 8148 3</t>
  </si>
  <si>
    <t xml:space="preserve"> 8149 1    Příspěvky přijaté na sdruženou akci</t>
  </si>
  <si>
    <t xml:space="preserve"> Uvádí se příspěvky od jiných investorů na základě smlouvy o sdružení finančních prostředků.</t>
  </si>
  <si>
    <t xml:space="preserve"> 8149 2   Dodavatelské úvěry</t>
  </si>
  <si>
    <t xml:space="preserve"> Uvádí se přijaté dodavatelské úvěry tj.úvěry,které budou poskytnuty v rámci smluv o energetických službách v systé-</t>
  </si>
  <si>
    <t xml:space="preserve"> mu EPC (Energy performance contracting) uzavíraných podle metodických pokynů "Aplikace metody EPC ve veřej-</t>
  </si>
  <si>
    <t xml:space="preserve"> ném sektoru" vydaných MPO v roce 1999,nebo dodavatelských úvěrů jejichž přijetí bude předem odsouhlaseno MF. </t>
  </si>
  <si>
    <t xml:space="preserve"> 8149 9   Jiné cizí zdroje tuzemské</t>
  </si>
  <si>
    <t xml:space="preserve"> Uvádí se finanční zdroje,které nelze zařadit do řádků 8149 1 až 8149 2.</t>
  </si>
  <si>
    <t xml:space="preserve"> 8149 S  Jiné cizí zdroje tuzemské výše neuvedené</t>
  </si>
  <si>
    <t xml:space="preserve"> Součet řádků 8149 1 + 8149 2 + 8149 9</t>
  </si>
  <si>
    <t xml:space="preserve"> 8151 1    Dotace z fondu PHARE</t>
  </si>
  <si>
    <t xml:space="preserve"> Uvádí se dotace poskytnuté z předvstupního fondu EU - PHARE</t>
  </si>
  <si>
    <t xml:space="preserve"> 8151 2    Dotace z fondu SAPARD</t>
  </si>
  <si>
    <t xml:space="preserve"> Uvádí se dotace poskytnuté z předvstupního fondu EU - SAPARD</t>
  </si>
  <si>
    <t xml:space="preserve"> 8151 3    Dotace z fondu ISPA</t>
  </si>
  <si>
    <t xml:space="preserve"> Uvádí se dotace poskytnuté z předvstupního fondu EU - ISPA</t>
  </si>
  <si>
    <t xml:space="preserve"> 8151 4    Dotace z kohezního fondu EU</t>
  </si>
  <si>
    <t xml:space="preserve"> Uvádí se dotace poskytnuté z kohezního fondu EU </t>
  </si>
  <si>
    <t xml:space="preserve"> 8151 5    Dotace ze strukturálních fondů EU</t>
  </si>
  <si>
    <t xml:space="preserve"> Uvádí se dotace poskytnuté ze strukturálních fondů EU </t>
  </si>
  <si>
    <t xml:space="preserve"> 8151 9    Dotace z jiných fondů EU </t>
  </si>
  <si>
    <t xml:space="preserve"> Uvádí se prostředky poskytnuté jinými než výše uvedenými fondy EU </t>
  </si>
  <si>
    <t xml:space="preserve"> 8151 S  Dotace poskytnuté z fondů EU </t>
  </si>
  <si>
    <t xml:space="preserve"> Součet řádků 8151 1 + 8151 2 + 8151 3 + 8151 4 + 8151 5 + 8151 9</t>
  </si>
  <si>
    <t xml:space="preserve"> 8152 1    Dotace z fondů NATO na bezpečnostní investice</t>
  </si>
  <si>
    <t xml:space="preserve"> Uvádí se prostředky poskytnuté členskými zeměmi na financování bezpečnostních investic schválených orgány NATO.</t>
  </si>
  <si>
    <t xml:space="preserve"> 8152 9    Dotace z jiných fondů NATO</t>
  </si>
  <si>
    <t xml:space="preserve"> Uvádí se prostředky poskytnuté jinými než výše uvedenými fondy NATO</t>
  </si>
  <si>
    <t xml:space="preserve"> 8152 S  Dotace poskytnuté z fondů NATO </t>
  </si>
  <si>
    <t xml:space="preserve"> Součet řádků 8152 1 + 8152 9</t>
  </si>
  <si>
    <t xml:space="preserve"> 8159      Jiné zahraniční zdroje výše neuvedené</t>
  </si>
  <si>
    <t xml:space="preserve"> Uvádí se zdroje ze zahraničí, které nelze zařadit do výše uvedených řádků.</t>
  </si>
  <si>
    <t xml:space="preserve"> 819 S  SOUHRN INVESTIČNÍCH  ZDROJŮ </t>
  </si>
  <si>
    <t xml:space="preserve"> Součet řádků 8140 +8141 +8142 +8143S +8144S +8145 S +8146S +8147S +8148S +8149S +8151S +8152S + 8159</t>
  </si>
  <si>
    <t>POZOR !  VŽDY MUSÍ PLATIT PODMÍNKA, ŽE ŘÁDEK  813 S = 819 S</t>
  </si>
  <si>
    <t xml:space="preserve"> 8221 1  Náklady inženýrské činnosti</t>
  </si>
  <si>
    <t xml:space="preserve"> Uvádí se náklady služeb podle mandátních smluv,kdy se organizace nechá zastupovat ve stavebním řízení a ve vý-</t>
  </si>
  <si>
    <t xml:space="preserve"> konu stavebního dozoru, v zabezpečení přípravy výběrových řízení a pod.(rozumí se příprava akcí oprav budov a staveb)</t>
  </si>
  <si>
    <t xml:space="preserve"> 8221 2   Náklady projektových dokumentací</t>
  </si>
  <si>
    <t xml:space="preserve"> Uvádí se náklady na pořízení dokumentace pro stavební řízení podle stavebního řádu a dokumentace skutečného </t>
  </si>
  <si>
    <t xml:space="preserve"> provedení stavby charakteru oprav. </t>
  </si>
  <si>
    <t xml:space="preserve"> 8221 9  Jiné náklady přípravy a zabezpečení akce</t>
  </si>
  <si>
    <t xml:space="preserve"> Uvádí se náklady,které nelze zařadit do výše uvedených řádků 8221 1 a  8221 2 jako jsou smluvní pokuty, náhrady</t>
  </si>
  <si>
    <t xml:space="preserve"> škod, výdaje na biologickou rekultivaci apod.</t>
  </si>
  <si>
    <t xml:space="preserve"> 8221 S   Náklady přípravy a zabezpečení akce</t>
  </si>
  <si>
    <t xml:space="preserve"> Součet řádků  8221 1 +  8221 2 +  8221 9</t>
  </si>
  <si>
    <t xml:space="preserve"> 8222 1    Mzdové náklady,platy a ostatní platby za provedenou práci</t>
  </si>
  <si>
    <t xml:space="preserve"> Uvádí se mzdové a ostatní osobní náklady, platy zaměstnanců, odstupné, odchodné a náhrady mezd a platů, vč příspšvků do FKSP. </t>
  </si>
  <si>
    <t xml:space="preserve"> 8222 2    Povinné pojistné </t>
  </si>
  <si>
    <t xml:space="preserve"> Uvádí se povinné pojistné na sociální zabezpečení, zdravotní pojištění, příspěvek na politiku zaměstnanosti a ostatní</t>
  </si>
  <si>
    <t xml:space="preserve"> povinné pojistné hrazené zaměstnavatelem.</t>
  </si>
  <si>
    <t xml:space="preserve"> 8222 S    Mzdové náklady a povinné pojistné</t>
  </si>
  <si>
    <t xml:space="preserve"> Součet řádků  8222 1 +  8222 2 </t>
  </si>
  <si>
    <t xml:space="preserve"> 8223 1     Náklady na nákup materiálu</t>
  </si>
  <si>
    <t xml:space="preserve"> Uvádí se náklady na nákup potravin, ochranných pomůcek, léků a zdravotnického materiálu, prádla, oděvů a obuvi, </t>
  </si>
  <si>
    <t xml:space="preserve"> učebnic, učebních pomůcek a tiskovin a dále nákup tzv. "všeobecného materiálu" jako jsou čistící a dezinfekční pro-</t>
  </si>
  <si>
    <t xml:space="preserve"> středky, osiva, barvy a laky, kancelářské potřeby atd.</t>
  </si>
  <si>
    <t xml:space="preserve"> 8223 2     Náklady na nákup vody, paliv a energie</t>
  </si>
  <si>
    <t xml:space="preserve"> Uvádí se vodné a stočné, náklady na páru, plyn, elektrickou energii, pevná paliva, pohonné hmoty a mazadla atd.</t>
  </si>
  <si>
    <t xml:space="preserve"> 8223 3     Náklady na nákup služeb</t>
  </si>
  <si>
    <t xml:space="preserve"> Uvádí se náklady na služby poštovní,telekomunikační,radiokomunikační, konzultační a poradenské, služby peněžních</t>
  </si>
  <si>
    <t xml:space="preserve"> ústavů, služby školení a vzdělávání, zpracování dat a dále nájemné (vč. tzv.operačního leasingu a pachtovného) a </t>
  </si>
  <si>
    <t xml:space="preserve"> ostatní služby jako jsou zdravotní prohlídky, příspěvky na stravování zaměstnanců atd.</t>
  </si>
  <si>
    <t xml:space="preserve"> 8223 4   Náklady oprav a udržování strojů,zařízení a inventáře</t>
  </si>
  <si>
    <t xml:space="preserve">Uvádí se náklady na opravu a udržování strojů, zařízení a inventáře které nejsou pevnou součástí budov </t>
  </si>
  <si>
    <t xml:space="preserve"> 8223 9     Náklady na ostatní nákupy</t>
  </si>
  <si>
    <t xml:space="preserve"> Uvádí se náklady na opravy a udržování movitého majetku, na cestovné a cestovní náhrady, na pohoštění a na finanční </t>
  </si>
  <si>
    <t xml:space="preserve"> leasing. Uvádí se též náklady na nákup uměleckých děl, která jsou hmotným majetkem a nejsou součástí staveb a</t>
  </si>
  <si>
    <t xml:space="preserve"> budov, předmětů muzejní a galerijní hodnoty, popřípadě jejich souborů v muzeích a památkových objektech, stálých </t>
  </si>
  <si>
    <t xml:space="preserve"> výstavních souborů a knihovních sbírek knihoven jednotné soustavy, popřípadě jiných sbírek a movitých kulturních pa-</t>
  </si>
  <si>
    <t xml:space="preserve"> mátek a jejich souborů. Patří sem i platby daní a poplatků, vč.dálničních známek a poplatků vůči cizím státům atd.</t>
  </si>
  <si>
    <t xml:space="preserve"> 8223 S   Náklady materiální povahy a služby</t>
  </si>
  <si>
    <t xml:space="preserve"> Součet řádků 8223 1 + 8223 2 + 8223 3 + 8223 9</t>
  </si>
  <si>
    <t xml:space="preserve"> 8224      Náklady údržby a oprav stavební části staveb</t>
  </si>
  <si>
    <t xml:space="preserve"> Uvádí se náklady údržby a oprav stavební části staveb tj.činností,kterými se udržuje tento hmotný majetek v provozu-</t>
  </si>
  <si>
    <t xml:space="preserve"> schopném stavu (neprovádí se jeho zhodnocení).</t>
  </si>
  <si>
    <t xml:space="preserve"> 8225      Náklady údržby a oprav technologické části staveb</t>
  </si>
  <si>
    <t xml:space="preserve"> Uvádí se náklady údržby a oprav technologické části staveb tj.činností,kterými se udržuje tento hmotný majetek v </t>
  </si>
  <si>
    <t xml:space="preserve"> provozuschopném stavu (neprovádí se jeho zhodnocení).</t>
  </si>
  <si>
    <t xml:space="preserve"> 8226 1     Náklady na dopravní prostředky </t>
  </si>
  <si>
    <t xml:space="preserve"> Uvádí se neinvestiční náklady na pořízení a obnovu všech druhů dopravních prostředků </t>
  </si>
  <si>
    <t xml:space="preserve"> 8226 2     Náklady na výpočetní techniku </t>
  </si>
  <si>
    <t xml:space="preserve"> Uvádí se neinvest.náklady na pořízení a obnovu hardware a ostatních zařízení výpočetních a informačních systémů </t>
  </si>
  <si>
    <t xml:space="preserve"> 8226 3     Náklady na vojenskou techniku a zařízení </t>
  </si>
  <si>
    <t xml:space="preserve"> Uvádí se neinvest.náklady na pořízení a obnovu vojenské techniky a zařízení určené ministerstvem obrany</t>
  </si>
  <si>
    <t xml:space="preserve"> 8226 9     Jiné náklady strojů,zařízení a inventáře</t>
  </si>
  <si>
    <t xml:space="preserve"> Uvádí se neinvestiční náklady na pořízení a obnovu jiných než výše uvedených strojů a zařízení .</t>
  </si>
  <si>
    <t xml:space="preserve"> 8226 S   Náklady na stroje a zařízení</t>
  </si>
  <si>
    <t xml:space="preserve"> Součet řádků 8226 1 + 8226 2 + 8226 3 + 8226 9</t>
  </si>
  <si>
    <t xml:space="preserve"> 8227 1     Náklady na programové vybavení</t>
  </si>
  <si>
    <t xml:space="preserve"> Uvádí se neinvest.náklady na pořízení a obnovu programového vybavení (software) výpočetních a inform.systémů</t>
  </si>
  <si>
    <t xml:space="preserve"> 8227 2     Náklady na ocenitelná práva</t>
  </si>
  <si>
    <t xml:space="preserve"> Uvádí se neinvestiční náklady vynaložené na pořízení ocenitelných průmyslových, autorských a jiných práv</t>
  </si>
  <si>
    <t xml:space="preserve"> 8227 3     Náklady na nehmotné výsledky výzkumné a obdobné činnosti</t>
  </si>
  <si>
    <t xml:space="preserve"> Uvádí se neinvestiční náklady vynaložené na pořízení výsledků výzkumné a obdobné činnosti </t>
  </si>
  <si>
    <t xml:space="preserve"> 8227 9     Náklady na nehmotný majetek výše neuvedený</t>
  </si>
  <si>
    <t xml:space="preserve"> Uvádí se neinvestiční náklady na pořízení a obnovu jiného než výše uvedeného nehmotného majetku.</t>
  </si>
  <si>
    <t xml:space="preserve"> 8227 S   Náklady na drobný nehmotný majetek</t>
  </si>
  <si>
    <t xml:space="preserve"> Součet řádků 8227 1 + 8227 2 + 8227 3 + 8227 9</t>
  </si>
  <si>
    <t xml:space="preserve"> 8228 5     Úroky z úvěrů bez státní záruky</t>
  </si>
  <si>
    <t xml:space="preserve"> Uvádí se úrokové náklady neinvestičních, nezaručených úvěrů v případě, že se hradí před zahájením a po dokončení</t>
  </si>
  <si>
    <t xml:space="preserve"> akce a úrokové náklady neinvestičních úvěrů</t>
  </si>
  <si>
    <t xml:space="preserve"> 8228 6     Úroky z úvěrů se státní zárukou</t>
  </si>
  <si>
    <t xml:space="preserve"> Uvádí se úrokové náklady jako v řádku 8228 5 a to pro úvěry, na které poskytla záruku vláda ČR.</t>
  </si>
  <si>
    <t xml:space="preserve"> 8228 7     Úroky z dodavatelských úvěrů</t>
  </si>
  <si>
    <t xml:space="preserve"> Uvádí se úrokové náklady jako v řádku 8228 5 resp.8228 6 a to pro dodavatelské úvěry v případě, že budou v přísluš-</t>
  </si>
  <si>
    <t xml:space="preserve"> né smlouvě specifikovány. V opačném případě budou součástí splátek úvěru v řádku 8232 2.</t>
  </si>
  <si>
    <t xml:space="preserve"> 8228 9     Ostatní neinvestiční náklady výše neuvedené</t>
  </si>
  <si>
    <t xml:space="preserve"> Uvádí se ostatní běžné výdaje, které nelze zařadit do řádků 8228 5 až 8228 7</t>
  </si>
  <si>
    <t xml:space="preserve"> 8228 S    Ostatní neinvestiční náklady celkem</t>
  </si>
  <si>
    <t xml:space="preserve"> Součet řádků 8228 5 + 8228 6 + 8228 7 + 8228 9</t>
  </si>
  <si>
    <t xml:space="preserve"> 8229       Rezerva na úhradu neinvestičních nákladů</t>
  </si>
  <si>
    <t xml:space="preserve"> Uvádí se pouze rozpočtové údaje podle metodiky stanovené správcem programu. </t>
  </si>
  <si>
    <t xml:space="preserve"> 822  S   NEINVESTIČNÍ NÁKLADY CELKEM</t>
  </si>
  <si>
    <t xml:space="preserve"> Součet řádků 8221S + 8222 S + 8223 S + 8224 + 8225 + 8226 S + 8227 S + 8228 S + 8229</t>
  </si>
  <si>
    <t xml:space="preserve"> 8230     Splátky návratných finančních výpomocí ze státního rozpočtu</t>
  </si>
  <si>
    <t xml:space="preserve"> Uvádí se úhrady splátek návratných finančních výpomocí ( půjček) ze státního rozpočtu poskytnutých na neinvestič-</t>
  </si>
  <si>
    <t xml:space="preserve"> ní potřeby akce.</t>
  </si>
  <si>
    <t xml:space="preserve"> 8231     Splátky úvěrů poskytnutých se státní zárukou</t>
  </si>
  <si>
    <t xml:space="preserve"> Uvádí se úhrady splátek jistin neinvestičních úvěrů zaručených vládou ČR</t>
  </si>
  <si>
    <t xml:space="preserve"> 8232      Splátky úvěrů poskytnutých bez státní záruky</t>
  </si>
  <si>
    <t xml:space="preserve"> Uvádí se úhrady splátek jistin nezaručených neinvestičních úvěrů.</t>
  </si>
  <si>
    <t xml:space="preserve"> 8233 1     Příspěvky poskytnuté na sdruženou akci</t>
  </si>
  <si>
    <t xml:space="preserve"> Uvádí se příspěvky od jiných organizací na základě smlouvy o sdružení prostředků na opravy a pod.</t>
  </si>
  <si>
    <t xml:space="preserve"> 8233 2     Splátky dodavatelských úvěrů</t>
  </si>
  <si>
    <t xml:space="preserve"> bách v systému EPC (Energy performance contracting) uzavíraných podle metodických pokynů "Aplikace metody</t>
  </si>
  <si>
    <t xml:space="preserve"> EPC ve veřejném sektoru" vydaných MPO v roce 1999, nebo dodavatelských úvěrů poskytnutých na rozsáhlé opravy</t>
  </si>
  <si>
    <t xml:space="preserve"> odsouhlasených MF.</t>
  </si>
  <si>
    <t xml:space="preserve"> 8233 9      Ostatní neinvestiční potřeby výše neuvedené</t>
  </si>
  <si>
    <t xml:space="preserve"> Uvádí se finanční potřeby, které nelze zařadit do řádků 8233 1 a 8233 2.</t>
  </si>
  <si>
    <t xml:space="preserve"> 8233 S   Ostatní neinvestiční potřeby celkem</t>
  </si>
  <si>
    <t xml:space="preserve"> Součet řádků  8239 1 + 8239 2 + 8239 9</t>
  </si>
  <si>
    <t xml:space="preserve"> 823  S    SOUHRN NEINVESTIČNÍCH POTŘEB </t>
  </si>
  <si>
    <t xml:space="preserve"> Součet řádků  822 S + 8230 + 8231 + 8232 + 8233 S</t>
  </si>
  <si>
    <t xml:space="preserve"> 8241   Vlastní zdroje investorů celkem</t>
  </si>
  <si>
    <t xml:space="preserve"> Uvádí se veškeré vlastní zdroje kterými disponuje investor </t>
  </si>
  <si>
    <t xml:space="preserve"> 8242   Úvěry poskytnuté bez státní záruky </t>
  </si>
  <si>
    <t xml:space="preserve"> 8243 1   Úvěry se státní zárukou přijaté KoB nebo ČMZRB</t>
  </si>
  <si>
    <t xml:space="preserve"> 8243 9   Úvěry poskytnuté se státní zárukou ostatní </t>
  </si>
  <si>
    <t xml:space="preserve"> Uvádí se zaručené úvěry jiného druhu než je uvedeno v řádku 8243 1 </t>
  </si>
  <si>
    <t xml:space="preserve"> 8243 S  Úvěry poskytnuté se státní zárukou </t>
  </si>
  <si>
    <t xml:space="preserve"> Součet řádků 8243 1 + 8243 9</t>
  </si>
  <si>
    <t xml:space="preserve"> 8244 1    Návratné finanční výpomoci - posledně platný rozpočet</t>
  </si>
  <si>
    <t xml:space="preserve"> 8244 2    Návratné finanční výpomoci - převody do následujícího roku ( - , +)</t>
  </si>
  <si>
    <t xml:space="preserve"> 8244 S   Návratné finanční výpomoci poskytnuté ze státního rozpočtu</t>
  </si>
  <si>
    <t xml:space="preserve"> Součet řádků 8244 1 + 8244 2 </t>
  </si>
  <si>
    <t xml:space="preserve"> 8245 1    Systémově určené výdaje státního rozpočtu - posledně platný rozpočet</t>
  </si>
  <si>
    <t xml:space="preserve"> řádku 8244 1 se uvádí posledně platný rozpočet.</t>
  </si>
  <si>
    <t xml:space="preserve"> 8245 2    Systémově určené výdaje státního rozpočtu - převod do následujícího roku ( - , +)</t>
  </si>
  <si>
    <t xml:space="preserve"> Uvádí se převody systémové dotace do následujícího roku stejným způsobem jako v řádku 8244 2.</t>
  </si>
  <si>
    <t xml:space="preserve"> 8245 S  Systémově určené výdaje státního rozpočtu</t>
  </si>
  <si>
    <t xml:space="preserve"> Součet řádků 8245 1 + 8245 2 </t>
  </si>
  <si>
    <t xml:space="preserve"> 8247 1    Dotace z fondu životního prostředí</t>
  </si>
  <si>
    <t xml:space="preserve"> 8247 2    Dotace z fondu dopravy</t>
  </si>
  <si>
    <t xml:space="preserve"> 8247 3    Dotace z fondu bydlení</t>
  </si>
  <si>
    <t xml:space="preserve"> 8247 9    Dotace z jiných státních fondů </t>
  </si>
  <si>
    <t xml:space="preserve"> 8247 S  Dotace poskytnuté ze státních fondů </t>
  </si>
  <si>
    <t xml:space="preserve"> Součet řádků 8247 1 + 8247 2 + 8247 3 + 8247 9</t>
  </si>
  <si>
    <t xml:space="preserve"> 8248 1   Dotace z rozpočtu obce</t>
  </si>
  <si>
    <t xml:space="preserve"> 8248 2   Dotace z rozpočtu okresu </t>
  </si>
  <si>
    <t xml:space="preserve"> 8248 3   Dotace z rozpočtu kraje</t>
  </si>
  <si>
    <t xml:space="preserve"> 8248 S  Dotace poskytnuté z územních rozpočtů</t>
  </si>
  <si>
    <t xml:space="preserve"> Součet řádků 8248 1 + 8248 2 + 8248 3</t>
  </si>
  <si>
    <t xml:space="preserve"> 8249 1    Příspěvky přijaté na sdruženou akci</t>
  </si>
  <si>
    <t xml:space="preserve"> 8249 2   Dodavatelské úvěry</t>
  </si>
  <si>
    <t xml:space="preserve"> 8249 9   Jiné cizí zdroje tuzemské</t>
  </si>
  <si>
    <t xml:space="preserve"> Uvádí se finanční zdroje,které nelze zařadit do řádků 8249 1 až 8249 2.</t>
  </si>
  <si>
    <t xml:space="preserve"> 8249 S  Jiné cizí zdroje tuzemské výše neuvedené</t>
  </si>
  <si>
    <t xml:space="preserve"> Součet řádků 8249 1 + 8249 2 + 8249 9</t>
  </si>
  <si>
    <t xml:space="preserve"> 8251 1    Dotace z fondu PHARE</t>
  </si>
  <si>
    <t xml:space="preserve"> 8251 2    Dotace z fondu SAPARD</t>
  </si>
  <si>
    <t xml:space="preserve"> 8251 3    Dotace z fondu ISPA</t>
  </si>
  <si>
    <t xml:space="preserve"> 8251 4    Dotace z kohezního fondu EU</t>
  </si>
  <si>
    <t xml:space="preserve"> 8251 5    Dotace ze strukturálních fondů EU</t>
  </si>
  <si>
    <t xml:space="preserve"> 8251 9    Dotace z jiných fondů EU </t>
  </si>
  <si>
    <t xml:space="preserve"> 8251 S  Dotace poskytnuté z fondů EU </t>
  </si>
  <si>
    <t xml:space="preserve"> Součet řádků 8251 1 + 8251 2 + 8251 3 + 8251 4 + 8251 5 + 8251 9</t>
  </si>
  <si>
    <t xml:space="preserve"> 8252 1    Dotace z fondů NATO na bezpečnostní investice</t>
  </si>
  <si>
    <t xml:space="preserve"> 8252 9    Dotace z jiných fondů NATO</t>
  </si>
  <si>
    <t xml:space="preserve"> 8252 S  Dotace poskytnuté z fondů NATO </t>
  </si>
  <si>
    <t xml:space="preserve"> Součet řádků 8252 1 + 8252 9</t>
  </si>
  <si>
    <t xml:space="preserve"> 8259      Jiné zahraniční zdroje výše neuvedené</t>
  </si>
  <si>
    <t xml:space="preserve"> 829 S  SOUHRN NEINVESTIČNÍCH  ZDROJŮ </t>
  </si>
  <si>
    <t xml:space="preserve"> Součet řádků 8241 +8242 +8243S +8244S +8245 S +8247S +8248S +8249S +8251S +8252S + 8259</t>
  </si>
  <si>
    <t>POZOR !  VŽDY MUSÍ PLATIT PODMÍNKA, ŽE ŘÁDEK  823 S = 829 S</t>
  </si>
  <si>
    <t>Obec Bezměrov</t>
  </si>
  <si>
    <t xml:space="preserve">FORMULÁŘ  </t>
  </si>
  <si>
    <t>závěrečné zprávy a vyúčtování finanční podpory</t>
  </si>
  <si>
    <t>Příjemce finanční podpory:</t>
  </si>
  <si>
    <t>Adresa příjemce:</t>
  </si>
  <si>
    <r>
      <t xml:space="preserve">Vyúčtování vypracoval </t>
    </r>
    <r>
      <rPr>
        <i/>
        <sz val="8"/>
        <rFont val="Times New Roman"/>
        <family val="1"/>
      </rPr>
      <t>(jméno, telefon)</t>
    </r>
    <r>
      <rPr>
        <sz val="10"/>
        <rFont val="Times New Roman"/>
        <family val="1"/>
      </rPr>
      <t>:</t>
    </r>
  </si>
  <si>
    <t>Název podpořeného projektu:</t>
  </si>
  <si>
    <t>Celkový počet účastníků projektu:</t>
  </si>
  <si>
    <t>Číslo smlouvy:</t>
  </si>
  <si>
    <t>Termín konání projektu:</t>
  </si>
  <si>
    <t>Místo konání projektu:</t>
  </si>
  <si>
    <r>
      <t>Stručné zhodnocení projektu</t>
    </r>
    <r>
      <rPr>
        <sz val="10"/>
        <rFont val="Times New Roman"/>
        <family val="1"/>
      </rPr>
      <t xml:space="preserve"> </t>
    </r>
    <r>
      <rPr>
        <i/>
        <sz val="10"/>
        <rFont val="Times New Roman"/>
        <family val="1"/>
      </rPr>
      <t>(popis realizace projektu, výstupy a  přínos, celkové zhodnocení projektu atd.; v případě potřeby využijte volného listu)</t>
    </r>
    <r>
      <rPr>
        <sz val="10"/>
        <rFont val="Times New Roman"/>
        <family val="1"/>
      </rPr>
      <t>:</t>
    </r>
  </si>
  <si>
    <t>Ekonomická část projektu</t>
  </si>
  <si>
    <t>Celkové náklady projektu v Kč:</t>
  </si>
  <si>
    <t>Výše finanční podpory obce</t>
  </si>
  <si>
    <t>Procentuální podíl (vlastní):</t>
  </si>
  <si>
    <t>Procentuální podíl obce</t>
  </si>
  <si>
    <r>
      <t xml:space="preserve">Rozpis jednotlivých nákladů celého projektu dle charakteru: </t>
    </r>
    <r>
      <rPr>
        <i/>
        <sz val="10"/>
        <rFont val="Times New Roman"/>
        <family val="1"/>
      </rPr>
      <t>(např. materiálové náklady, odměny, ceny vítězům, propagace, pohoštění, pronájem, poštovné, cestovní náhrady ….)</t>
    </r>
  </si>
  <si>
    <t>Částka</t>
  </si>
  <si>
    <t>Popis nákladů</t>
  </si>
  <si>
    <t>Povinné přílohy:</t>
  </si>
  <si>
    <r>
      <t xml:space="preserve">Ostatní přílohy </t>
    </r>
    <r>
      <rPr>
        <i/>
        <sz val="8"/>
        <rFont val="Times New Roman"/>
        <family val="1"/>
      </rPr>
      <t>(např. fotografie, kopie  novinových článků, propozic apod.)</t>
    </r>
    <r>
      <rPr>
        <sz val="10"/>
        <rFont val="Times New Roman"/>
        <family val="1"/>
      </rPr>
      <t>:</t>
    </r>
  </si>
  <si>
    <r>
      <t>·</t>
    </r>
    <r>
      <rPr>
        <sz val="7"/>
        <rFont val="Times New Roman"/>
        <family val="1"/>
      </rPr>
      <t xml:space="preserve">         </t>
    </r>
    <r>
      <rPr>
        <b/>
        <sz val="10"/>
        <rFont val="Times New Roman"/>
        <family val="1"/>
      </rPr>
      <t>kopie účetních dokladů, vztahujících se k dotaci</t>
    </r>
  </si>
  <si>
    <r>
      <t>1.</t>
    </r>
    <r>
      <rPr>
        <sz val="7"/>
        <rFont val="Times New Roman"/>
        <family val="1"/>
      </rPr>
      <t xml:space="preserve">       </t>
    </r>
    <r>
      <rPr>
        <sz val="10"/>
        <rFont val="Times New Roman"/>
        <family val="1"/>
      </rPr>
      <t> </t>
    </r>
  </si>
  <si>
    <r>
      <t>2.</t>
    </r>
    <r>
      <rPr>
        <sz val="7"/>
        <rFont val="Times New Roman"/>
        <family val="1"/>
      </rPr>
      <t xml:space="preserve">       </t>
    </r>
    <r>
      <rPr>
        <sz val="10"/>
        <rFont val="Times New Roman"/>
        <family val="1"/>
      </rPr>
      <t> </t>
    </r>
  </si>
  <si>
    <r>
      <t>3.</t>
    </r>
    <r>
      <rPr>
        <sz val="7"/>
        <rFont val="Times New Roman"/>
        <family val="1"/>
      </rPr>
      <t xml:space="preserve">       </t>
    </r>
    <r>
      <rPr>
        <sz val="10"/>
        <rFont val="Times New Roman"/>
        <family val="1"/>
      </rPr>
      <t> </t>
    </r>
  </si>
  <si>
    <t>V</t>
  </si>
  <si>
    <t>dne:</t>
  </si>
  <si>
    <t>Razítko a podpis</t>
  </si>
</sst>
</file>

<file path=xl/styles.xml><?xml version="1.0" encoding="utf-8"?>
<styleSheet xmlns="http://schemas.openxmlformats.org/spreadsheetml/2006/main">
  <numFmts count="5">
    <numFmt numFmtId="164" formatCode="GENERAL"/>
    <numFmt numFmtId="165" formatCode="M&quot;ont&quot;H\ D&quot;, yyyy&quot;"/>
    <numFmt numFmtId="166" formatCode="0.000"/>
    <numFmt numFmtId="167" formatCode="0"/>
    <numFmt numFmtId="168" formatCode="#,##0"/>
  </numFmts>
  <fonts count="42">
    <font>
      <sz val="10"/>
      <name val="Arial CE"/>
      <family val="2"/>
    </font>
    <font>
      <sz val="10"/>
      <name val="Arial"/>
      <family val="0"/>
    </font>
    <font>
      <sz val="11"/>
      <color indexed="8"/>
      <name val="Calibri"/>
      <family val="2"/>
    </font>
    <font>
      <sz val="11"/>
      <color indexed="9"/>
      <name val="Calibri"/>
      <family val="2"/>
    </font>
    <font>
      <b/>
      <sz val="11"/>
      <color indexed="8"/>
      <name val="Calibri"/>
      <family val="2"/>
    </font>
    <font>
      <sz val="1"/>
      <color indexed="8"/>
      <name val="Courier New"/>
      <family val="3"/>
    </font>
    <font>
      <b/>
      <sz val="1"/>
      <color indexed="8"/>
      <name val="Courier New"/>
      <family val="3"/>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u val="single"/>
      <sz val="9.6"/>
      <name val="Arial CE"/>
      <family val="2"/>
    </font>
    <font>
      <b/>
      <sz val="10"/>
      <name val="Arial CE"/>
      <family val="2"/>
    </font>
    <font>
      <sz val="12"/>
      <name val="Arial CE"/>
      <family val="2"/>
    </font>
    <font>
      <u val="single"/>
      <sz val="10"/>
      <name val="Arial CE"/>
      <family val="2"/>
    </font>
    <font>
      <b/>
      <sz val="14"/>
      <name val="Arial CE"/>
      <family val="2"/>
    </font>
    <font>
      <b/>
      <sz val="11"/>
      <name val="Arial CE"/>
      <family val="2"/>
    </font>
    <font>
      <sz val="11"/>
      <name val="Arial CE"/>
      <family val="2"/>
    </font>
    <font>
      <sz val="9"/>
      <name val="Arial CE"/>
      <family val="2"/>
    </font>
    <font>
      <sz val="11"/>
      <name val="Times New Roman CE"/>
      <family val="1"/>
    </font>
    <font>
      <b/>
      <sz val="10"/>
      <color indexed="8"/>
      <name val="Arial CE"/>
      <family val="2"/>
    </font>
    <font>
      <sz val="10"/>
      <color indexed="8"/>
      <name val="Arial CE"/>
      <family val="2"/>
    </font>
    <font>
      <b/>
      <sz val="11"/>
      <color indexed="8"/>
      <name val="Arial CE"/>
      <family val="2"/>
    </font>
    <font>
      <b/>
      <sz val="16"/>
      <name val="Times New Roman"/>
      <family val="1"/>
    </font>
    <font>
      <b/>
      <sz val="12"/>
      <name val="Times New Roman"/>
      <family val="1"/>
    </font>
    <font>
      <sz val="10"/>
      <name val="Times New Roman"/>
      <family val="1"/>
    </font>
    <font>
      <i/>
      <sz val="8"/>
      <name val="Times New Roman"/>
      <family val="1"/>
    </font>
    <font>
      <b/>
      <sz val="10"/>
      <name val="Times New Roman"/>
      <family val="1"/>
    </font>
    <font>
      <i/>
      <sz val="10"/>
      <name val="Times New Roman"/>
      <family val="1"/>
    </font>
    <font>
      <b/>
      <i/>
      <sz val="10"/>
      <name val="Times New Roman"/>
      <family val="1"/>
    </font>
    <font>
      <sz val="10"/>
      <name val="Symbol"/>
      <family val="1"/>
    </font>
    <font>
      <sz val="7"/>
      <name val="Times New Roman"/>
      <family val="1"/>
    </font>
    <font>
      <sz val="12"/>
      <name val="Times New Roman"/>
      <family val="1"/>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25"/>
        <bgColor indexed="64"/>
      </patternFill>
    </fill>
    <fill>
      <patternFill patternType="solid">
        <fgColor indexed="50"/>
        <bgColor indexed="64"/>
      </patternFill>
    </fill>
    <fill>
      <patternFill patternType="solid">
        <fgColor indexed="46"/>
        <bgColor indexed="64"/>
      </patternFill>
    </fill>
    <fill>
      <patternFill patternType="solid">
        <fgColor indexed="55"/>
        <bgColor indexed="64"/>
      </patternFill>
    </fill>
    <fill>
      <patternFill patternType="solid">
        <fgColor indexed="9"/>
        <bgColor indexed="64"/>
      </patternFill>
    </fill>
    <fill>
      <patternFill patternType="solid">
        <fgColor indexed="48"/>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13"/>
        <bgColor indexed="64"/>
      </patternFill>
    </fill>
    <fill>
      <patternFill patternType="solid">
        <fgColor indexed="22"/>
        <bgColor indexed="64"/>
      </patternFill>
    </fill>
  </fills>
  <borders count="40">
    <border>
      <left/>
      <right/>
      <top/>
      <bottom/>
      <diagonal/>
    </border>
    <border>
      <left>
        <color indexed="63"/>
      </left>
      <right>
        <color indexed="63"/>
      </right>
      <top style="thin">
        <color indexed="48"/>
      </top>
      <bottom style="double">
        <color indexed="48"/>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42"/>
      </bottom>
    </border>
    <border>
      <left>
        <color indexed="63"/>
      </left>
      <right>
        <color indexed="63"/>
      </right>
      <top>
        <color indexed="63"/>
      </top>
      <bottom style="medium">
        <color indexed="4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color indexed="63"/>
      </left>
      <right>
        <color indexed="63"/>
      </right>
      <top style="thin">
        <color indexed="8"/>
      </top>
      <bottom style="double">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8"/>
      </left>
      <right style="thin">
        <color indexed="8"/>
      </right>
      <top style="double">
        <color indexed="8"/>
      </top>
      <bottom style="double">
        <color indexed="8"/>
      </bottom>
    </border>
    <border>
      <left style="thin">
        <color indexed="8"/>
      </left>
      <right style="thin">
        <color indexed="8"/>
      </right>
      <top style="double">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style="double">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style="double">
        <color indexed="8"/>
      </right>
      <top style="double">
        <color indexed="8"/>
      </top>
      <bottom style="double">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hair">
        <color indexed="8"/>
      </bottom>
    </border>
    <border>
      <left style="double">
        <color indexed="8"/>
      </left>
      <right style="double">
        <color indexed="8"/>
      </right>
      <top style="double">
        <color indexed="8"/>
      </top>
      <bottom style="hair">
        <color indexed="8"/>
      </bottom>
    </border>
    <border>
      <left style="double">
        <color indexed="8"/>
      </left>
      <right style="double">
        <color indexed="8"/>
      </right>
      <top>
        <color indexed="63"/>
      </top>
      <bottom style="double">
        <color indexed="8"/>
      </bottom>
    </border>
    <border>
      <left style="medium">
        <color indexed="8"/>
      </left>
      <right style="medium">
        <color indexed="8"/>
      </right>
      <top style="medium">
        <color indexed="8"/>
      </top>
      <bottom style="hair">
        <color indexed="8"/>
      </bottom>
    </border>
    <border>
      <left style="medium">
        <color indexed="8"/>
      </left>
      <right style="medium">
        <color indexed="8"/>
      </right>
      <top>
        <color indexed="63"/>
      </top>
      <bottom style="medium">
        <color indexed="8"/>
      </bottom>
    </border>
    <border>
      <left>
        <color indexed="63"/>
      </left>
      <right>
        <color indexed="63"/>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medium">
        <color indexed="8"/>
      </top>
      <bottom style="thin">
        <color indexed="8"/>
      </bottom>
    </border>
  </borders>
  <cellStyleXfs count="7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5" borderId="0" applyNumberFormat="0" applyBorder="0" applyAlignment="0" applyProtection="0"/>
    <xf numFmtId="164" fontId="2" fillId="6" borderId="0" applyNumberFormat="0" applyBorder="0" applyAlignment="0" applyProtection="0"/>
    <xf numFmtId="164" fontId="2" fillId="4" borderId="0" applyNumberFormat="0" applyBorder="0" applyAlignment="0" applyProtection="0"/>
    <xf numFmtId="164" fontId="2" fillId="6" borderId="0" applyNumberFormat="0" applyBorder="0" applyAlignment="0" applyProtection="0"/>
    <xf numFmtId="164" fontId="2" fillId="3"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6" borderId="0" applyNumberFormat="0" applyBorder="0" applyAlignment="0" applyProtection="0"/>
    <xf numFmtId="164" fontId="2" fillId="4" borderId="0" applyNumberFormat="0" applyBorder="0" applyAlignment="0" applyProtection="0"/>
    <xf numFmtId="164" fontId="3" fillId="6"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8" borderId="0" applyNumberFormat="0" applyBorder="0" applyAlignment="0" applyProtection="0"/>
    <xf numFmtId="164" fontId="3" fillId="6" borderId="0" applyNumberFormat="0" applyBorder="0" applyAlignment="0" applyProtection="0"/>
    <xf numFmtId="164" fontId="3" fillId="3" borderId="0" applyNumberFormat="0" applyBorder="0" applyAlignment="0" applyProtection="0"/>
    <xf numFmtId="164" fontId="4" fillId="0" borderId="1" applyNumberFormat="0" applyFill="0" applyAlignment="0" applyProtection="0"/>
    <xf numFmtId="164" fontId="5" fillId="0" borderId="0">
      <alignment/>
      <protection locked="0"/>
    </xf>
    <xf numFmtId="164" fontId="5" fillId="0" borderId="0">
      <alignment/>
      <protection locked="0"/>
    </xf>
    <xf numFmtId="165" fontId="5" fillId="0" borderId="0">
      <alignment/>
      <protection locked="0"/>
    </xf>
    <xf numFmtId="164" fontId="5" fillId="0" borderId="0">
      <alignment/>
      <protection locked="0"/>
    </xf>
    <xf numFmtId="164" fontId="6" fillId="0" borderId="0">
      <alignment/>
      <protection locked="0"/>
    </xf>
    <xf numFmtId="164" fontId="6" fillId="0" borderId="0">
      <alignment/>
      <protection locked="0"/>
    </xf>
    <xf numFmtId="164" fontId="7" fillId="11" borderId="0" applyNumberFormat="0" applyBorder="0" applyAlignment="0" applyProtection="0"/>
    <xf numFmtId="164" fontId="8" fillId="12" borderId="2" applyNumberFormat="0" applyAlignment="0" applyProtection="0"/>
    <xf numFmtId="164" fontId="9" fillId="0" borderId="3" applyNumberFormat="0" applyFill="0" applyAlignment="0" applyProtection="0"/>
    <xf numFmtId="164" fontId="10" fillId="0" borderId="4" applyNumberFormat="0" applyFill="0" applyAlignment="0" applyProtection="0"/>
    <xf numFmtId="164" fontId="11" fillId="0" borderId="5" applyNumberFormat="0" applyFill="0" applyAlignment="0" applyProtection="0"/>
    <xf numFmtId="164" fontId="11" fillId="0" borderId="0" applyNumberFormat="0" applyFill="0" applyBorder="0" applyAlignment="0" applyProtection="0"/>
    <xf numFmtId="164" fontId="12" fillId="0" borderId="0" applyNumberFormat="0" applyFill="0" applyBorder="0" applyAlignment="0" applyProtection="0"/>
    <xf numFmtId="164" fontId="13" fillId="7" borderId="0" applyNumberFormat="0" applyBorder="0" applyAlignment="0" applyProtection="0"/>
    <xf numFmtId="164" fontId="0" fillId="0" borderId="0">
      <alignment/>
      <protection/>
    </xf>
    <xf numFmtId="164" fontId="0" fillId="0" borderId="0">
      <alignment/>
      <protection/>
    </xf>
    <xf numFmtId="164" fontId="5" fillId="0" borderId="0">
      <alignment/>
      <protection locked="0"/>
    </xf>
    <xf numFmtId="164" fontId="0" fillId="4" borderId="6" applyNumberFormat="0" applyAlignment="0" applyProtection="0"/>
    <xf numFmtId="164" fontId="14" fillId="0" borderId="7" applyNumberFormat="0" applyFill="0" applyAlignment="0" applyProtection="0"/>
    <xf numFmtId="164" fontId="15" fillId="6" borderId="0" applyNumberFormat="0" applyBorder="0" applyAlignment="0" applyProtection="0"/>
    <xf numFmtId="164" fontId="14" fillId="0" borderId="0" applyNumberFormat="0" applyFill="0" applyBorder="0" applyAlignment="0" applyProtection="0"/>
    <xf numFmtId="164" fontId="5" fillId="0" borderId="8">
      <alignment/>
      <protection locked="0"/>
    </xf>
    <xf numFmtId="164" fontId="16" fillId="7" borderId="9" applyNumberFormat="0" applyAlignment="0" applyProtection="0"/>
    <xf numFmtId="164" fontId="17" fillId="13" borderId="9" applyNumberFormat="0" applyAlignment="0" applyProtection="0"/>
    <xf numFmtId="164" fontId="18" fillId="13" borderId="10" applyNumberFormat="0" applyAlignment="0" applyProtection="0"/>
    <xf numFmtId="164" fontId="19" fillId="0" borderId="0" applyNumberFormat="0" applyFill="0" applyBorder="0" applyAlignment="0" applyProtection="0"/>
    <xf numFmtId="164" fontId="3" fillId="14"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cellStyleXfs>
  <cellXfs count="157">
    <xf numFmtId="164" fontId="0" fillId="0" borderId="0" xfId="0" applyAlignment="1">
      <alignment/>
    </xf>
    <xf numFmtId="164" fontId="0" fillId="0" borderId="0" xfId="54">
      <alignment/>
      <protection/>
    </xf>
    <xf numFmtId="164" fontId="0" fillId="0" borderId="0" xfId="54" applyAlignment="1">
      <alignment horizontal="center"/>
      <protection/>
    </xf>
    <xf numFmtId="164" fontId="20" fillId="0" borderId="0" xfId="54" applyFont="1">
      <alignment/>
      <protection/>
    </xf>
    <xf numFmtId="164" fontId="0" fillId="0" borderId="11" xfId="54" applyFont="1" applyBorder="1" applyAlignment="1">
      <alignment horizontal="center" vertical="center" wrapText="1"/>
      <protection/>
    </xf>
    <xf numFmtId="164" fontId="0" fillId="0" borderId="12" xfId="54" applyFont="1" applyBorder="1" applyAlignment="1">
      <alignment horizontal="center" vertical="center" wrapText="1"/>
      <protection/>
    </xf>
    <xf numFmtId="164" fontId="0" fillId="0" borderId="13" xfId="54" applyBorder="1">
      <alignment/>
      <protection/>
    </xf>
    <xf numFmtId="164" fontId="0" fillId="0" borderId="13" xfId="54" applyBorder="1" applyAlignment="1">
      <alignment horizontal="center"/>
      <protection/>
    </xf>
    <xf numFmtId="164" fontId="0" fillId="0" borderId="14" xfId="54" applyBorder="1">
      <alignment/>
      <protection/>
    </xf>
    <xf numFmtId="164" fontId="0" fillId="0" borderId="0" xfId="54" applyProtection="1">
      <alignment/>
      <protection locked="0"/>
    </xf>
    <xf numFmtId="164" fontId="0" fillId="0" borderId="0" xfId="54" applyFont="1">
      <alignment/>
      <protection/>
    </xf>
    <xf numFmtId="164" fontId="0" fillId="0" borderId="15" xfId="54" applyFont="1" applyBorder="1">
      <alignment/>
      <protection/>
    </xf>
    <xf numFmtId="164" fontId="0" fillId="0" borderId="15" xfId="54" applyBorder="1" applyAlignment="1">
      <alignment horizontal="center"/>
      <protection/>
    </xf>
    <xf numFmtId="164" fontId="0" fillId="0" borderId="16" xfId="54" applyBorder="1">
      <alignment/>
      <protection/>
    </xf>
    <xf numFmtId="164" fontId="0" fillId="0" borderId="0" xfId="0" applyAlignment="1" applyProtection="1">
      <alignment/>
      <protection/>
    </xf>
    <xf numFmtId="164" fontId="0" fillId="0" borderId="0" xfId="0" applyAlignment="1" applyProtection="1">
      <alignment/>
      <protection locked="0"/>
    </xf>
    <xf numFmtId="164" fontId="0" fillId="0" borderId="15" xfId="0" applyFont="1" applyBorder="1" applyAlignment="1" applyProtection="1">
      <alignment/>
      <protection/>
    </xf>
    <xf numFmtId="164" fontId="0" fillId="0" borderId="0" xfId="53" applyProtection="1">
      <alignment/>
      <protection locked="0"/>
    </xf>
    <xf numFmtId="166" fontId="0" fillId="0" borderId="0" xfId="53" applyNumberFormat="1" applyProtection="1">
      <alignment/>
      <protection locked="0"/>
    </xf>
    <xf numFmtId="164" fontId="0" fillId="0" borderId="0" xfId="53" applyFont="1" applyProtection="1">
      <alignment/>
      <protection/>
    </xf>
    <xf numFmtId="164" fontId="0" fillId="0" borderId="0" xfId="53" applyProtection="1">
      <alignment/>
      <protection/>
    </xf>
    <xf numFmtId="167" fontId="0" fillId="0" borderId="0" xfId="53" applyNumberFormat="1" applyProtection="1">
      <alignment/>
      <protection locked="0"/>
    </xf>
    <xf numFmtId="164" fontId="0" fillId="18" borderId="0" xfId="53" applyFill="1" applyProtection="1">
      <alignment/>
      <protection locked="0"/>
    </xf>
    <xf numFmtId="168" fontId="0" fillId="0" borderId="0" xfId="53" applyNumberFormat="1" applyProtection="1">
      <alignment/>
      <protection locked="0"/>
    </xf>
    <xf numFmtId="164" fontId="0" fillId="18" borderId="0" xfId="53" applyFill="1" applyProtection="1">
      <alignment/>
      <protection/>
    </xf>
    <xf numFmtId="164" fontId="21" fillId="0" borderId="0" xfId="53" applyFont="1" applyProtection="1">
      <alignment/>
      <protection/>
    </xf>
    <xf numFmtId="166" fontId="0" fillId="0" borderId="0" xfId="53" applyNumberFormat="1" applyProtection="1">
      <alignment/>
      <protection/>
    </xf>
    <xf numFmtId="168" fontId="21" fillId="0" borderId="0" xfId="53" applyNumberFormat="1" applyFont="1" applyProtection="1">
      <alignment/>
      <protection/>
    </xf>
    <xf numFmtId="164" fontId="21" fillId="0" borderId="0" xfId="53" applyFont="1" applyProtection="1">
      <alignment/>
      <protection locked="0"/>
    </xf>
    <xf numFmtId="164" fontId="22" fillId="0" borderId="0" xfId="0" applyFont="1" applyAlignment="1">
      <alignment/>
    </xf>
    <xf numFmtId="164" fontId="23" fillId="0" borderId="0" xfId="0" applyFont="1" applyAlignment="1">
      <alignment horizontal="center"/>
    </xf>
    <xf numFmtId="164" fontId="0" fillId="0" borderId="0" xfId="0" applyFont="1" applyAlignment="1">
      <alignment horizontal="center"/>
    </xf>
    <xf numFmtId="164" fontId="22" fillId="0" borderId="0" xfId="0" applyFont="1" applyBorder="1" applyAlignment="1">
      <alignment horizontal="center"/>
    </xf>
    <xf numFmtId="164" fontId="24" fillId="0" borderId="0" xfId="0" applyFont="1" applyBorder="1" applyAlignment="1">
      <alignment horizontal="center" vertical="center" wrapText="1"/>
    </xf>
    <xf numFmtId="164" fontId="0" fillId="0" borderId="0" xfId="0" applyAlignment="1">
      <alignment horizontal="left"/>
    </xf>
    <xf numFmtId="164" fontId="0" fillId="0" borderId="0" xfId="0" applyAlignment="1">
      <alignment horizontal="center"/>
    </xf>
    <xf numFmtId="164" fontId="24" fillId="0" borderId="0" xfId="0" applyFont="1" applyAlignment="1">
      <alignment horizontal="center" vertical="center"/>
    </xf>
    <xf numFmtId="164" fontId="25" fillId="0" borderId="0" xfId="0" applyFont="1" applyAlignment="1">
      <alignment horizontal="center"/>
    </xf>
    <xf numFmtId="164" fontId="26" fillId="0" borderId="0" xfId="0" applyFont="1" applyAlignment="1">
      <alignment horizontal="center"/>
    </xf>
    <xf numFmtId="164" fontId="26" fillId="0" borderId="0" xfId="0" applyFont="1" applyAlignment="1">
      <alignment/>
    </xf>
    <xf numFmtId="164" fontId="0" fillId="0" borderId="0" xfId="0" applyFont="1" applyBorder="1" applyAlignment="1">
      <alignment horizontal="center"/>
    </xf>
    <xf numFmtId="164" fontId="26" fillId="0" borderId="11" xfId="0" applyFont="1" applyBorder="1" applyAlignment="1">
      <alignment horizontal="center"/>
    </xf>
    <xf numFmtId="164" fontId="26" fillId="0" borderId="17" xfId="0" applyFont="1" applyBorder="1" applyAlignment="1">
      <alignment horizontal="left"/>
    </xf>
    <xf numFmtId="164" fontId="26" fillId="0" borderId="0" xfId="0" applyFont="1" applyBorder="1" applyAlignment="1">
      <alignment/>
    </xf>
    <xf numFmtId="164" fontId="25" fillId="0" borderId="18" xfId="0" applyFont="1" applyBorder="1" applyAlignment="1">
      <alignment horizontal="center"/>
    </xf>
    <xf numFmtId="164" fontId="25" fillId="0" borderId="19" xfId="0" applyFont="1" applyBorder="1" applyAlignment="1">
      <alignment horizontal="left"/>
    </xf>
    <xf numFmtId="164" fontId="27" fillId="0" borderId="20" xfId="0" applyFont="1" applyBorder="1" applyAlignment="1">
      <alignment horizontal="center"/>
    </xf>
    <xf numFmtId="164" fontId="27" fillId="0" borderId="21" xfId="0" applyFont="1" applyBorder="1" applyAlignment="1">
      <alignment horizontal="center"/>
    </xf>
    <xf numFmtId="164" fontId="27" fillId="0" borderId="21" xfId="0" applyFont="1" applyBorder="1" applyAlignment="1">
      <alignment/>
    </xf>
    <xf numFmtId="164" fontId="27" fillId="0" borderId="0" xfId="0" applyFont="1" applyAlignment="1">
      <alignment/>
    </xf>
    <xf numFmtId="164" fontId="27" fillId="0" borderId="22" xfId="0" applyFont="1" applyBorder="1" applyAlignment="1">
      <alignment horizontal="center"/>
    </xf>
    <xf numFmtId="164" fontId="27" fillId="0" borderId="23" xfId="0" applyFont="1" applyBorder="1" applyAlignment="1">
      <alignment horizontal="center"/>
    </xf>
    <xf numFmtId="164" fontId="27" fillId="0" borderId="23" xfId="0" applyFont="1" applyBorder="1" applyAlignment="1">
      <alignment/>
    </xf>
    <xf numFmtId="164" fontId="26" fillId="0" borderId="0" xfId="0" applyFont="1" applyBorder="1" applyAlignment="1">
      <alignment horizontal="center"/>
    </xf>
    <xf numFmtId="164" fontId="25" fillId="0" borderId="19" xfId="0" applyFont="1" applyBorder="1" applyAlignment="1">
      <alignment/>
    </xf>
    <xf numFmtId="164" fontId="26" fillId="0" borderId="22" xfId="0" applyFont="1" applyBorder="1" applyAlignment="1">
      <alignment horizontal="center"/>
    </xf>
    <xf numFmtId="164" fontId="26" fillId="0" borderId="23" xfId="0" applyFont="1" applyBorder="1" applyAlignment="1">
      <alignment horizontal="center"/>
    </xf>
    <xf numFmtId="164" fontId="0" fillId="0" borderId="23" xfId="0" applyFont="1" applyBorder="1" applyAlignment="1">
      <alignment/>
    </xf>
    <xf numFmtId="164" fontId="25" fillId="0" borderId="20" xfId="0" applyFont="1" applyBorder="1" applyAlignment="1">
      <alignment horizontal="center"/>
    </xf>
    <xf numFmtId="164" fontId="26" fillId="0" borderId="21" xfId="0" applyFont="1" applyBorder="1" applyAlignment="1">
      <alignment horizontal="center"/>
    </xf>
    <xf numFmtId="164" fontId="0" fillId="0" borderId="21" xfId="0" applyFont="1" applyBorder="1" applyAlignment="1">
      <alignment/>
    </xf>
    <xf numFmtId="164" fontId="26" fillId="0" borderId="20" xfId="0" applyFont="1" applyBorder="1" applyAlignment="1">
      <alignment horizontal="center"/>
    </xf>
    <xf numFmtId="168" fontId="0" fillId="0" borderId="21" xfId="0" applyNumberFormat="1" applyFont="1" applyBorder="1" applyAlignment="1">
      <alignment horizontal="left"/>
    </xf>
    <xf numFmtId="168" fontId="0" fillId="0" borderId="23" xfId="0" applyNumberFormat="1" applyFont="1" applyBorder="1" applyAlignment="1">
      <alignment horizontal="left"/>
    </xf>
    <xf numFmtId="168" fontId="0" fillId="0" borderId="23" xfId="0" applyNumberFormat="1" applyFont="1" applyFill="1" applyBorder="1" applyAlignment="1">
      <alignment horizontal="left"/>
    </xf>
    <xf numFmtId="168" fontId="26" fillId="0" borderId="0" xfId="0" applyNumberFormat="1" applyFont="1" applyBorder="1" applyAlignment="1">
      <alignment horizontal="left"/>
    </xf>
    <xf numFmtId="164" fontId="0" fillId="0" borderId="21" xfId="0" applyFont="1" applyBorder="1" applyAlignment="1">
      <alignment/>
    </xf>
    <xf numFmtId="164" fontId="0" fillId="0" borderId="23" xfId="0" applyFont="1" applyBorder="1" applyAlignment="1">
      <alignment/>
    </xf>
    <xf numFmtId="164" fontId="0" fillId="0" borderId="0" xfId="0" applyFont="1" applyBorder="1" applyAlignment="1">
      <alignment/>
    </xf>
    <xf numFmtId="164" fontId="0" fillId="0" borderId="13" xfId="0" applyFont="1" applyBorder="1" applyAlignment="1">
      <alignment/>
    </xf>
    <xf numFmtId="164" fontId="0" fillId="0" borderId="20" xfId="0" applyBorder="1" applyAlignment="1">
      <alignment/>
    </xf>
    <xf numFmtId="164" fontId="0" fillId="0" borderId="21" xfId="0" applyBorder="1" applyAlignment="1">
      <alignment/>
    </xf>
    <xf numFmtId="164" fontId="0" fillId="0" borderId="22" xfId="0" applyBorder="1" applyAlignment="1">
      <alignment/>
    </xf>
    <xf numFmtId="164" fontId="0" fillId="0" borderId="23" xfId="0" applyBorder="1" applyAlignment="1">
      <alignment/>
    </xf>
    <xf numFmtId="164" fontId="28" fillId="0" borderId="0" xfId="0" applyFont="1" applyAlignment="1">
      <alignment/>
    </xf>
    <xf numFmtId="164" fontId="22" fillId="0" borderId="0" xfId="0" applyFont="1" applyAlignment="1">
      <alignment horizontal="center"/>
    </xf>
    <xf numFmtId="164" fontId="24" fillId="0" borderId="0" xfId="0" applyFont="1" applyAlignment="1">
      <alignment horizontal="center"/>
    </xf>
    <xf numFmtId="164" fontId="29" fillId="13" borderId="24" xfId="0" applyFont="1" applyFill="1" applyBorder="1" applyAlignment="1">
      <alignment vertical="center"/>
    </xf>
    <xf numFmtId="164" fontId="30" fillId="13" borderId="16" xfId="0" applyFont="1" applyFill="1" applyBorder="1" applyAlignment="1">
      <alignment wrapText="1"/>
    </xf>
    <xf numFmtId="164" fontId="30" fillId="13" borderId="13" xfId="0" applyFont="1" applyFill="1" applyBorder="1" applyAlignment="1">
      <alignment wrapText="1"/>
    </xf>
    <xf numFmtId="164" fontId="30" fillId="13" borderId="0" xfId="0" applyFont="1" applyFill="1" applyBorder="1" applyAlignment="1">
      <alignment horizontal="right"/>
    </xf>
    <xf numFmtId="164" fontId="30" fillId="13" borderId="16" xfId="0" applyFont="1" applyFill="1" applyBorder="1" applyAlignment="1">
      <alignment horizontal="left" wrapText="1"/>
    </xf>
    <xf numFmtId="164" fontId="30" fillId="13" borderId="13" xfId="0" applyFont="1" applyFill="1" applyBorder="1" applyAlignment="1">
      <alignment horizontal="left"/>
    </xf>
    <xf numFmtId="164" fontId="30" fillId="13" borderId="20" xfId="0" applyFont="1" applyFill="1" applyBorder="1" applyAlignment="1">
      <alignment horizontal="left"/>
    </xf>
    <xf numFmtId="164" fontId="30" fillId="13" borderId="16" xfId="0" applyFont="1" applyFill="1" applyBorder="1" applyAlignment="1">
      <alignment/>
    </xf>
    <xf numFmtId="164" fontId="30" fillId="13" borderId="13" xfId="0" applyFont="1" applyFill="1" applyBorder="1" applyAlignment="1">
      <alignment/>
    </xf>
    <xf numFmtId="164" fontId="30" fillId="13" borderId="0" xfId="0" applyFont="1" applyFill="1" applyBorder="1" applyAlignment="1">
      <alignment/>
    </xf>
    <xf numFmtId="164" fontId="31" fillId="13" borderId="24" xfId="0" applyFont="1" applyFill="1" applyBorder="1" applyAlignment="1">
      <alignment vertical="center"/>
    </xf>
    <xf numFmtId="164" fontId="0" fillId="13" borderId="0" xfId="0" applyFill="1" applyAlignment="1">
      <alignment/>
    </xf>
    <xf numFmtId="164" fontId="0" fillId="0" borderId="0" xfId="0" applyFont="1" applyBorder="1" applyAlignment="1">
      <alignment/>
    </xf>
    <xf numFmtId="164" fontId="0" fillId="0" borderId="13" xfId="0" applyFont="1" applyBorder="1" applyAlignment="1">
      <alignment/>
    </xf>
    <xf numFmtId="164" fontId="29" fillId="13" borderId="24" xfId="0" applyFont="1" applyFill="1" applyBorder="1" applyAlignment="1">
      <alignment horizontal="left"/>
    </xf>
    <xf numFmtId="164" fontId="0" fillId="0" borderId="16" xfId="0" applyFont="1" applyBorder="1" applyAlignment="1">
      <alignment/>
    </xf>
    <xf numFmtId="164" fontId="30" fillId="13" borderId="16" xfId="0" applyFont="1" applyFill="1" applyBorder="1" applyAlignment="1">
      <alignment vertical="center"/>
    </xf>
    <xf numFmtId="164" fontId="0" fillId="0" borderId="0" xfId="0" applyFont="1" applyAlignment="1">
      <alignment/>
    </xf>
    <xf numFmtId="164" fontId="31" fillId="13" borderId="25" xfId="0" applyFont="1" applyFill="1" applyBorder="1" applyAlignment="1">
      <alignment vertical="center"/>
    </xf>
    <xf numFmtId="164" fontId="0" fillId="0" borderId="26" xfId="0" applyFont="1" applyBorder="1" applyAlignment="1">
      <alignment/>
    </xf>
    <xf numFmtId="164" fontId="31" fillId="13" borderId="27" xfId="0" applyFont="1" applyFill="1" applyBorder="1" applyAlignment="1">
      <alignment vertical="center"/>
    </xf>
    <xf numFmtId="164" fontId="0" fillId="0" borderId="28" xfId="0" applyFont="1" applyBorder="1" applyAlignment="1">
      <alignment/>
    </xf>
    <xf numFmtId="164" fontId="0" fillId="0" borderId="29" xfId="0" applyFont="1" applyBorder="1" applyAlignment="1">
      <alignment/>
    </xf>
    <xf numFmtId="164" fontId="31" fillId="13" borderId="24" xfId="0" applyFont="1" applyFill="1" applyBorder="1" applyAlignment="1">
      <alignment/>
    </xf>
    <xf numFmtId="164" fontId="29" fillId="13" borderId="24" xfId="0" applyFont="1" applyFill="1" applyBorder="1" applyAlignment="1">
      <alignment horizontal="left" vertical="center"/>
    </xf>
    <xf numFmtId="164" fontId="21" fillId="0" borderId="24" xfId="0" applyFont="1" applyBorder="1" applyAlignment="1">
      <alignment/>
    </xf>
    <xf numFmtId="164" fontId="21" fillId="0" borderId="24" xfId="0" applyFont="1" applyBorder="1" applyAlignment="1">
      <alignment vertical="center"/>
    </xf>
    <xf numFmtId="164" fontId="0" fillId="0" borderId="16" xfId="0" applyFont="1" applyBorder="1" applyAlignment="1">
      <alignment horizontal="justify" wrapText="1"/>
    </xf>
    <xf numFmtId="164" fontId="0" fillId="0" borderId="16" xfId="0" applyFont="1" applyBorder="1" applyAlignment="1">
      <alignment wrapText="1"/>
    </xf>
    <xf numFmtId="164" fontId="0" fillId="0" borderId="13" xfId="0" applyFont="1" applyBorder="1" applyAlignment="1">
      <alignment wrapText="1"/>
    </xf>
    <xf numFmtId="164" fontId="25" fillId="0" borderId="24" xfId="0" applyFont="1" applyBorder="1" applyAlignment="1">
      <alignment vertical="center"/>
    </xf>
    <xf numFmtId="164" fontId="0" fillId="13" borderId="13" xfId="0" applyFont="1" applyFill="1" applyBorder="1" applyAlignment="1">
      <alignment/>
    </xf>
    <xf numFmtId="164" fontId="21" fillId="0" borderId="0" xfId="0" applyFont="1" applyAlignment="1">
      <alignment horizontal="center"/>
    </xf>
    <xf numFmtId="164" fontId="30" fillId="13" borderId="16" xfId="0" applyFont="1" applyFill="1" applyBorder="1" applyAlignment="1">
      <alignment horizontal="left"/>
    </xf>
    <xf numFmtId="164" fontId="30" fillId="13" borderId="13" xfId="0" applyFont="1" applyFill="1" applyBorder="1" applyAlignment="1">
      <alignment horizontal="left" wrapText="1"/>
    </xf>
    <xf numFmtId="164" fontId="30" fillId="13" borderId="22" xfId="0" applyFont="1" applyFill="1" applyBorder="1" applyAlignment="1">
      <alignment horizontal="left"/>
    </xf>
    <xf numFmtId="164" fontId="25" fillId="0" borderId="24" xfId="0" applyFont="1" applyBorder="1" applyAlignment="1">
      <alignment/>
    </xf>
    <xf numFmtId="164" fontId="31" fillId="13" borderId="24" xfId="0" applyFont="1" applyFill="1" applyBorder="1" applyAlignment="1" applyProtection="1">
      <alignment vertical="center"/>
      <protection/>
    </xf>
    <xf numFmtId="164" fontId="31" fillId="13" borderId="24" xfId="0" applyFont="1" applyFill="1" applyBorder="1" applyAlignment="1">
      <alignment horizontal="left" vertical="center"/>
    </xf>
    <xf numFmtId="164" fontId="0" fillId="0" borderId="0" xfId="0" applyBorder="1" applyAlignment="1">
      <alignment/>
    </xf>
    <xf numFmtId="164" fontId="29" fillId="13" borderId="24" xfId="0" applyFont="1" applyFill="1" applyBorder="1" applyAlignment="1" applyProtection="1">
      <alignment vertical="center"/>
      <protection/>
    </xf>
    <xf numFmtId="164" fontId="0" fillId="0" borderId="13" xfId="0" applyFont="1" applyBorder="1" applyAlignment="1">
      <alignment vertical="center"/>
    </xf>
    <xf numFmtId="164" fontId="28" fillId="0" borderId="20" xfId="0" applyFont="1" applyBorder="1" applyAlignment="1">
      <alignment/>
    </xf>
    <xf numFmtId="164" fontId="32" fillId="0" borderId="30" xfId="0" applyFont="1" applyBorder="1" applyAlignment="1">
      <alignment horizontal="center"/>
    </xf>
    <xf numFmtId="164" fontId="33" fillId="0" borderId="0" xfId="0" applyFont="1" applyAlignment="1">
      <alignment horizontal="center"/>
    </xf>
    <xf numFmtId="164" fontId="33" fillId="0" borderId="31" xfId="0" applyFont="1" applyBorder="1" applyAlignment="1">
      <alignment horizontal="center"/>
    </xf>
    <xf numFmtId="164" fontId="33" fillId="0" borderId="28" xfId="0" applyFont="1" applyBorder="1" applyAlignment="1">
      <alignment horizontal="center"/>
    </xf>
    <xf numFmtId="164" fontId="34" fillId="0" borderId="32" xfId="0" applyFont="1" applyBorder="1" applyAlignment="1">
      <alignment wrapText="1"/>
    </xf>
    <xf numFmtId="164" fontId="34" fillId="0" borderId="33" xfId="0" applyFont="1" applyBorder="1" applyAlignment="1">
      <alignment wrapText="1"/>
    </xf>
    <xf numFmtId="164" fontId="34" fillId="0" borderId="34" xfId="0" applyFont="1" applyBorder="1" applyAlignment="1">
      <alignment wrapText="1"/>
    </xf>
    <xf numFmtId="164" fontId="34" fillId="0" borderId="15" xfId="0" applyFont="1" applyBorder="1" applyAlignment="1">
      <alignment wrapText="1"/>
    </xf>
    <xf numFmtId="164" fontId="34" fillId="0" borderId="35" xfId="0" applyFont="1" applyBorder="1" applyAlignment="1">
      <alignment wrapText="1"/>
    </xf>
    <xf numFmtId="164" fontId="34" fillId="0" borderId="36" xfId="0" applyFont="1" applyBorder="1" applyAlignment="1">
      <alignment wrapText="1"/>
    </xf>
    <xf numFmtId="164" fontId="34" fillId="0" borderId="37" xfId="0" applyFont="1" applyBorder="1" applyAlignment="1">
      <alignment wrapText="1"/>
    </xf>
    <xf numFmtId="164" fontId="34" fillId="0" borderId="38" xfId="0" applyFont="1" applyBorder="1" applyAlignment="1">
      <alignment wrapText="1"/>
    </xf>
    <xf numFmtId="164" fontId="36" fillId="0" borderId="30" xfId="0" applyFont="1" applyBorder="1" applyAlignment="1">
      <alignment wrapText="1"/>
    </xf>
    <xf numFmtId="164" fontId="34" fillId="0" borderId="30" xfId="0" applyFont="1" applyBorder="1" applyAlignment="1">
      <alignment vertical="top" wrapText="1"/>
    </xf>
    <xf numFmtId="164" fontId="34" fillId="19" borderId="30" xfId="0" applyFont="1" applyFill="1" applyBorder="1" applyAlignment="1">
      <alignment horizontal="center" wrapText="1"/>
    </xf>
    <xf numFmtId="164" fontId="36" fillId="0" borderId="32" xfId="0" applyFont="1" applyBorder="1" applyAlignment="1">
      <alignment wrapText="1"/>
    </xf>
    <xf numFmtId="164" fontId="34" fillId="0" borderId="39" xfId="0" applyFont="1" applyBorder="1" applyAlignment="1">
      <alignment wrapText="1"/>
    </xf>
    <xf numFmtId="164" fontId="36" fillId="0" borderId="39" xfId="0" applyFont="1" applyBorder="1" applyAlignment="1">
      <alignment wrapText="1"/>
    </xf>
    <xf numFmtId="164" fontId="36" fillId="0" borderId="34" xfId="0" applyFont="1" applyBorder="1" applyAlignment="1">
      <alignment/>
    </xf>
    <xf numFmtId="164" fontId="34" fillId="0" borderId="15" xfId="0" applyFont="1" applyBorder="1" applyAlignment="1">
      <alignment/>
    </xf>
    <xf numFmtId="164" fontId="36" fillId="0" borderId="15" xfId="0" applyFont="1" applyBorder="1" applyAlignment="1">
      <alignment/>
    </xf>
    <xf numFmtId="164" fontId="34" fillId="0" borderId="35" xfId="0" applyFont="1" applyBorder="1" applyAlignment="1">
      <alignment/>
    </xf>
    <xf numFmtId="164" fontId="38" fillId="0" borderId="34" xfId="0" applyFont="1" applyBorder="1" applyAlignment="1">
      <alignment wrapText="1"/>
    </xf>
    <xf numFmtId="164" fontId="34" fillId="0" borderId="15" xfId="0" applyFont="1" applyBorder="1" applyAlignment="1">
      <alignment horizontal="center" wrapText="1"/>
    </xf>
    <xf numFmtId="164" fontId="34" fillId="0" borderId="35" xfId="0" applyFont="1" applyBorder="1" applyAlignment="1">
      <alignment horizontal="center" wrapText="1"/>
    </xf>
    <xf numFmtId="164" fontId="36" fillId="0" borderId="34" xfId="0" applyFont="1" applyBorder="1" applyAlignment="1">
      <alignment wrapText="1"/>
    </xf>
    <xf numFmtId="164" fontId="34" fillId="0" borderId="35" xfId="0" applyFont="1" applyBorder="1" applyAlignment="1">
      <alignment vertical="top" wrapText="1"/>
    </xf>
    <xf numFmtId="164" fontId="39" fillId="0" borderId="34" xfId="0" applyFont="1" applyBorder="1" applyAlignment="1">
      <alignment horizontal="left" wrapText="1" indent="2"/>
    </xf>
    <xf numFmtId="164" fontId="34" fillId="0" borderId="35" xfId="0" applyFont="1" applyBorder="1" applyAlignment="1">
      <alignment horizontal="left" vertical="top" wrapText="1" indent="2"/>
    </xf>
    <xf numFmtId="164" fontId="0" fillId="0" borderId="36" xfId="0" applyBorder="1" applyAlignment="1">
      <alignment wrapText="1"/>
    </xf>
    <xf numFmtId="164" fontId="34" fillId="0" borderId="38" xfId="0" applyFont="1" applyBorder="1" applyAlignment="1">
      <alignment horizontal="left" vertical="top" wrapText="1" indent="2"/>
    </xf>
    <xf numFmtId="164" fontId="34" fillId="0" borderId="0" xfId="0" applyFont="1" applyAlignment="1">
      <alignment wrapText="1"/>
    </xf>
    <xf numFmtId="164" fontId="36" fillId="0" borderId="0" xfId="0" applyFont="1" applyAlignment="1">
      <alignment horizontal="center"/>
    </xf>
    <xf numFmtId="164" fontId="41" fillId="0" borderId="0" xfId="0" applyFont="1" applyAlignment="1">
      <alignment/>
    </xf>
    <xf numFmtId="164" fontId="34" fillId="0" borderId="30" xfId="0" applyFont="1" applyBorder="1" applyAlignment="1">
      <alignment/>
    </xf>
    <xf numFmtId="164" fontId="0" fillId="0" borderId="30" xfId="0" applyBorder="1" applyAlignment="1">
      <alignment/>
    </xf>
    <xf numFmtId="164" fontId="34" fillId="0" borderId="0" xfId="0" applyFont="1" applyAlignment="1">
      <alignment/>
    </xf>
  </cellXfs>
  <cellStyles count="57">
    <cellStyle name="Normal" xfId="0"/>
    <cellStyle name="Comma" xfId="15"/>
    <cellStyle name="Comma [0]" xfId="16"/>
    <cellStyle name="Currency" xfId="17"/>
    <cellStyle name="Currency [0]" xfId="18"/>
    <cellStyle name="Percent" xfId="19"/>
    <cellStyle name="20 % – Zvýraznění1" xfId="20"/>
    <cellStyle name="20 % – Zvýraznění2" xfId="21"/>
    <cellStyle name="20 % – Zvýraznění3" xfId="22"/>
    <cellStyle name="20 % – Zvýraznění4" xfId="23"/>
    <cellStyle name="20 % – Zvýraznění5" xfId="24"/>
    <cellStyle name="20 % – Zvýraznění6" xfId="25"/>
    <cellStyle name="40 % – Zvýraznění1" xfId="26"/>
    <cellStyle name="40 % – Zvýraznění2" xfId="27"/>
    <cellStyle name="40 % – Zvýraznění3" xfId="28"/>
    <cellStyle name="40 % – Zvýraznění4" xfId="29"/>
    <cellStyle name="40 % – Zvýraznění5" xfId="30"/>
    <cellStyle name="40 % – Zvýraznění6" xfId="31"/>
    <cellStyle name="60 % – Zvýraznění1" xfId="32"/>
    <cellStyle name="60 % – Zvýraznění2" xfId="33"/>
    <cellStyle name="60 % – Zvýraznění3" xfId="34"/>
    <cellStyle name="60 % – Zvýraznění4" xfId="35"/>
    <cellStyle name="60 % – Zvýraznění5" xfId="36"/>
    <cellStyle name="60 % – Zvýraznění6" xfId="37"/>
    <cellStyle name="Celkem" xfId="38"/>
    <cellStyle name="Comma" xfId="39"/>
    <cellStyle name="Currency" xfId="40"/>
    <cellStyle name="Date" xfId="41"/>
    <cellStyle name="Fixed" xfId="42"/>
    <cellStyle name="Heading1" xfId="43"/>
    <cellStyle name="Heading2" xfId="44"/>
    <cellStyle name="Chybně" xfId="45"/>
    <cellStyle name="Kontrolní buňka" xfId="46"/>
    <cellStyle name="Nadpis 1" xfId="47"/>
    <cellStyle name="Nadpis 2" xfId="48"/>
    <cellStyle name="Nadpis 3" xfId="49"/>
    <cellStyle name="Nadpis 4" xfId="50"/>
    <cellStyle name="Název" xfId="51"/>
    <cellStyle name="Neutrální" xfId="52"/>
    <cellStyle name="normální_Algoritmus ICO" xfId="53"/>
    <cellStyle name="normální_Příloha 8" xfId="54"/>
    <cellStyle name="Percent" xfId="55"/>
    <cellStyle name="Poznámka" xfId="56"/>
    <cellStyle name="Propojená buňka" xfId="57"/>
    <cellStyle name="Správně" xfId="58"/>
    <cellStyle name="Text upozornění" xfId="59"/>
    <cellStyle name="Total" xfId="60"/>
    <cellStyle name="Vstup" xfId="61"/>
    <cellStyle name="Výpočet" xfId="62"/>
    <cellStyle name="Výstup" xfId="63"/>
    <cellStyle name="Vysvětlující text" xfId="64"/>
    <cellStyle name="Zvýraznění 1" xfId="65"/>
    <cellStyle name="Zvýraznění 2" xfId="66"/>
    <cellStyle name="Zvýraznění 3" xfId="67"/>
    <cellStyle name="Zvýraznění 4" xfId="68"/>
    <cellStyle name="Zvýraznění 5" xfId="69"/>
    <cellStyle name="Zvýraznění 6" xfId="70"/>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6666"/>
      <rgbColor rgb="00FFFFC0"/>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A0E0E0"/>
      <rgbColor rgb="00FFFF99"/>
      <rgbColor rgb="00A6CAF0"/>
      <rgbColor rgb="00CC9CCC"/>
      <rgbColor rgb="00CC99FF"/>
      <rgbColor rgb="00FFCC99"/>
      <rgbColor rgb="003333CC"/>
      <rgbColor rgb="0033CCCC"/>
      <rgbColor rgb="00999933"/>
      <rgbColor rgb="00FFCC00"/>
      <rgbColor rgb="00FF9900"/>
      <rgbColor rgb="00FF6600"/>
      <rgbColor rgb="00666699"/>
      <rgbColor rgb="00969696"/>
      <rgbColor rgb="00003366"/>
      <rgbColor rgb="00339966"/>
      <rgbColor rgb="00003300"/>
      <rgbColor rgb="00333300"/>
      <rgbColor rgb="0099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10"/>
  <sheetViews>
    <sheetView workbookViewId="0" topLeftCell="A54">
      <selection activeCell="B66" sqref="B66"/>
    </sheetView>
  </sheetViews>
  <sheetFormatPr defaultColWidth="11.00390625" defaultRowHeight="12.75"/>
  <cols>
    <col min="1" max="1" width="9.125" style="1" customWidth="1"/>
    <col min="2" max="2" width="7.75390625" style="1" customWidth="1"/>
    <col min="3" max="3" width="19.75390625" style="1" customWidth="1"/>
    <col min="4" max="4" width="7.75390625" style="2" customWidth="1"/>
    <col min="5" max="5" width="7.375" style="2" customWidth="1"/>
    <col min="6" max="6" width="1.00390625" style="1" customWidth="1"/>
    <col min="7" max="16384" width="11.375" style="1" customWidth="1"/>
  </cols>
  <sheetData>
    <row r="1" ht="12.75">
      <c r="B1" s="3" t="s">
        <v>0</v>
      </c>
    </row>
    <row r="3" spans="2:6" ht="24.75">
      <c r="B3" s="4" t="s">
        <v>1</v>
      </c>
      <c r="C3" s="5" t="s">
        <v>2</v>
      </c>
      <c r="D3" s="5" t="s">
        <v>3</v>
      </c>
      <c r="E3" s="5" t="s">
        <v>4</v>
      </c>
      <c r="F3" s="5"/>
    </row>
    <row r="4" spans="1:8" ht="12.75">
      <c r="A4" s="1">
        <v>1</v>
      </c>
      <c r="B4" s="6">
        <v>8888</v>
      </c>
      <c r="C4" s="6" t="s">
        <v>5</v>
      </c>
      <c r="D4" s="7"/>
      <c r="E4" s="7"/>
      <c r="F4" s="8"/>
      <c r="G4" s="9">
        <v>58</v>
      </c>
      <c r="H4" s="10">
        <f>LEN(C4)</f>
        <v>17</v>
      </c>
    </row>
    <row r="5" spans="1:8" ht="12.75">
      <c r="A5" s="1">
        <v>2</v>
      </c>
      <c r="B5" s="11" t="s">
        <v>6</v>
      </c>
      <c r="C5" s="11" t="s">
        <v>7</v>
      </c>
      <c r="D5" s="12"/>
      <c r="E5" s="12"/>
      <c r="F5" s="13"/>
      <c r="H5" s="10">
        <f>LEN(C5)</f>
        <v>9</v>
      </c>
    </row>
    <row r="6" spans="1:12" ht="12.75">
      <c r="A6" s="1">
        <v>3</v>
      </c>
      <c r="B6" s="11" t="s">
        <v>8</v>
      </c>
      <c r="C6" s="11" t="s">
        <v>9</v>
      </c>
      <c r="D6" s="12"/>
      <c r="E6" s="12" t="s">
        <v>10</v>
      </c>
      <c r="F6" s="13"/>
      <c r="H6" s="10" t="e">
        <f>LEN(#REF!)</f>
        <v>#REF!</v>
      </c>
      <c r="I6" s="11" t="s">
        <v>11</v>
      </c>
      <c r="J6" s="11" t="s">
        <v>12</v>
      </c>
      <c r="K6" s="12"/>
      <c r="L6" s="12" t="s">
        <v>13</v>
      </c>
    </row>
    <row r="7" spans="1:8" ht="12.75">
      <c r="A7" s="1">
        <v>4</v>
      </c>
      <c r="B7" s="11" t="s">
        <v>14</v>
      </c>
      <c r="C7" s="11" t="s">
        <v>15</v>
      </c>
      <c r="D7" s="12"/>
      <c r="E7" s="12" t="s">
        <v>16</v>
      </c>
      <c r="F7" s="13"/>
      <c r="H7" s="10">
        <f aca="true" t="shared" si="0" ref="H7:H21">LEN(C6)</f>
        <v>7</v>
      </c>
    </row>
    <row r="8" spans="1:8" ht="12.75">
      <c r="A8" s="1">
        <v>5</v>
      </c>
      <c r="B8" s="11" t="s">
        <v>17</v>
      </c>
      <c r="C8" s="11" t="s">
        <v>18</v>
      </c>
      <c r="D8" s="12"/>
      <c r="E8" s="12" t="s">
        <v>19</v>
      </c>
      <c r="F8" s="13"/>
      <c r="H8" s="10">
        <f t="shared" si="0"/>
        <v>7</v>
      </c>
    </row>
    <row r="9" spans="1:8" ht="12.75">
      <c r="A9" s="1">
        <v>6</v>
      </c>
      <c r="B9" s="11" t="s">
        <v>20</v>
      </c>
      <c r="C9" s="11" t="s">
        <v>21</v>
      </c>
      <c r="D9" s="12"/>
      <c r="E9" s="12" t="s">
        <v>22</v>
      </c>
      <c r="F9" s="13"/>
      <c r="H9" s="10">
        <f t="shared" si="0"/>
        <v>7</v>
      </c>
    </row>
    <row r="10" spans="1:8" ht="12.75">
      <c r="A10" s="1">
        <v>7</v>
      </c>
      <c r="B10" s="11" t="s">
        <v>23</v>
      </c>
      <c r="C10" s="11" t="s">
        <v>24</v>
      </c>
      <c r="D10" s="12"/>
      <c r="E10" s="12" t="s">
        <v>25</v>
      </c>
      <c r="F10" s="13"/>
      <c r="H10" s="10">
        <f t="shared" si="0"/>
        <v>7</v>
      </c>
    </row>
    <row r="11" spans="1:8" ht="12.75">
      <c r="A11" s="1">
        <v>8</v>
      </c>
      <c r="B11" s="11" t="s">
        <v>26</v>
      </c>
      <c r="C11" s="11" t="s">
        <v>27</v>
      </c>
      <c r="D11" s="12"/>
      <c r="E11" s="12" t="s">
        <v>28</v>
      </c>
      <c r="F11" s="13"/>
      <c r="H11" s="10">
        <f t="shared" si="0"/>
        <v>7</v>
      </c>
    </row>
    <row r="12" spans="1:8" ht="12.75">
      <c r="A12" s="1">
        <v>9</v>
      </c>
      <c r="B12" s="11" t="s">
        <v>29</v>
      </c>
      <c r="C12" s="11" t="s">
        <v>30</v>
      </c>
      <c r="D12" s="12"/>
      <c r="E12" s="12" t="s">
        <v>31</v>
      </c>
      <c r="F12" s="13"/>
      <c r="H12" s="10">
        <f t="shared" si="0"/>
        <v>7</v>
      </c>
    </row>
    <row r="13" spans="1:8" ht="12.75">
      <c r="A13" s="1">
        <v>10</v>
      </c>
      <c r="B13" s="11" t="s">
        <v>32</v>
      </c>
      <c r="C13" s="11" t="s">
        <v>33</v>
      </c>
      <c r="D13" s="12"/>
      <c r="E13" s="12" t="s">
        <v>34</v>
      </c>
      <c r="F13" s="13"/>
      <c r="H13" s="10">
        <f t="shared" si="0"/>
        <v>7</v>
      </c>
    </row>
    <row r="14" spans="1:8" ht="12.75">
      <c r="A14" s="1">
        <v>11</v>
      </c>
      <c r="B14" s="11" t="s">
        <v>35</v>
      </c>
      <c r="C14" s="11" t="s">
        <v>36</v>
      </c>
      <c r="D14" s="12"/>
      <c r="E14" s="12" t="s">
        <v>37</v>
      </c>
      <c r="F14" s="13"/>
      <c r="H14" s="10">
        <f t="shared" si="0"/>
        <v>7</v>
      </c>
    </row>
    <row r="15" spans="1:8" ht="12.75">
      <c r="A15" s="1">
        <v>12</v>
      </c>
      <c r="B15" s="11" t="s">
        <v>38</v>
      </c>
      <c r="C15" s="11" t="s">
        <v>39</v>
      </c>
      <c r="D15" s="12"/>
      <c r="E15" s="12" t="s">
        <v>40</v>
      </c>
      <c r="F15" s="13"/>
      <c r="H15" s="10">
        <f t="shared" si="0"/>
        <v>7</v>
      </c>
    </row>
    <row r="16" spans="1:8" ht="12.75">
      <c r="A16" s="1">
        <v>13</v>
      </c>
      <c r="B16" s="11" t="s">
        <v>41</v>
      </c>
      <c r="C16" s="11" t="s">
        <v>42</v>
      </c>
      <c r="D16" s="12"/>
      <c r="E16" s="12"/>
      <c r="F16" s="13"/>
      <c r="H16" s="10">
        <f t="shared" si="0"/>
        <v>8</v>
      </c>
    </row>
    <row r="17" spans="1:8" ht="12.75">
      <c r="A17" s="1">
        <v>14</v>
      </c>
      <c r="B17" s="11" t="s">
        <v>43</v>
      </c>
      <c r="C17" s="11" t="s">
        <v>44</v>
      </c>
      <c r="D17" s="12"/>
      <c r="E17" s="12"/>
      <c r="F17" s="13"/>
      <c r="H17" s="10">
        <f t="shared" si="0"/>
        <v>8</v>
      </c>
    </row>
    <row r="18" spans="1:8" ht="12.75">
      <c r="A18" s="1">
        <v>15</v>
      </c>
      <c r="B18" s="11" t="s">
        <v>45</v>
      </c>
      <c r="C18" s="11" t="s">
        <v>46</v>
      </c>
      <c r="D18" s="12"/>
      <c r="E18" s="12"/>
      <c r="F18" s="13"/>
      <c r="H18" s="10">
        <f t="shared" si="0"/>
        <v>8</v>
      </c>
    </row>
    <row r="19" spans="1:8" ht="12.75">
      <c r="A19" s="1">
        <v>16</v>
      </c>
      <c r="B19" s="11" t="s">
        <v>47</v>
      </c>
      <c r="C19" s="11" t="s">
        <v>48</v>
      </c>
      <c r="D19" s="12"/>
      <c r="E19" s="12"/>
      <c r="F19" s="13"/>
      <c r="H19" s="10">
        <f t="shared" si="0"/>
        <v>8</v>
      </c>
    </row>
    <row r="20" spans="1:8" ht="12.75">
      <c r="A20" s="1">
        <v>17</v>
      </c>
      <c r="B20" s="11" t="s">
        <v>49</v>
      </c>
      <c r="C20" s="11" t="s">
        <v>50</v>
      </c>
      <c r="D20" s="12"/>
      <c r="E20" s="12"/>
      <c r="F20" s="13"/>
      <c r="H20" s="10">
        <f t="shared" si="0"/>
        <v>8</v>
      </c>
    </row>
    <row r="21" spans="1:12" ht="12.75">
      <c r="A21" s="1">
        <v>18</v>
      </c>
      <c r="B21" s="11" t="s">
        <v>51</v>
      </c>
      <c r="C21" s="11" t="s">
        <v>52</v>
      </c>
      <c r="D21" s="12" t="s">
        <v>53</v>
      </c>
      <c r="E21" s="12" t="s">
        <v>54</v>
      </c>
      <c r="F21" s="13"/>
      <c r="H21" s="10">
        <f t="shared" si="0"/>
        <v>8</v>
      </c>
      <c r="I21" s="11" t="s">
        <v>55</v>
      </c>
      <c r="J21" s="11" t="s">
        <v>56</v>
      </c>
      <c r="K21" s="12"/>
      <c r="L21" s="12" t="s">
        <v>57</v>
      </c>
    </row>
    <row r="22" spans="1:8" ht="12.75">
      <c r="A22" s="1">
        <v>19</v>
      </c>
      <c r="B22" s="11" t="s">
        <v>58</v>
      </c>
      <c r="C22" s="11" t="s">
        <v>59</v>
      </c>
      <c r="D22" s="12" t="s">
        <v>60</v>
      </c>
      <c r="E22" s="12" t="s">
        <v>61</v>
      </c>
      <c r="F22" s="13"/>
      <c r="H22" s="10" t="e">
        <f>LEN(#REF!)</f>
        <v>#REF!</v>
      </c>
    </row>
    <row r="23" spans="1:8" ht="12.75">
      <c r="A23" s="1">
        <v>20</v>
      </c>
      <c r="B23" s="11" t="s">
        <v>62</v>
      </c>
      <c r="C23" s="11" t="s">
        <v>63</v>
      </c>
      <c r="D23" s="12" t="s">
        <v>64</v>
      </c>
      <c r="E23" s="12" t="s">
        <v>65</v>
      </c>
      <c r="F23" s="13"/>
      <c r="H23" s="10">
        <f aca="true" t="shared" si="1" ref="H23:H34">LEN(C21)</f>
        <v>7</v>
      </c>
    </row>
    <row r="24" spans="1:8" ht="12.75">
      <c r="A24" s="1">
        <v>21</v>
      </c>
      <c r="B24" s="11" t="s">
        <v>66</v>
      </c>
      <c r="C24" s="11" t="s">
        <v>67</v>
      </c>
      <c r="D24" s="12" t="s">
        <v>68</v>
      </c>
      <c r="E24" s="12" t="s">
        <v>69</v>
      </c>
      <c r="F24" s="13"/>
      <c r="H24" s="10">
        <f t="shared" si="1"/>
        <v>6</v>
      </c>
    </row>
    <row r="25" spans="1:8" ht="12.75">
      <c r="A25" s="1">
        <v>22</v>
      </c>
      <c r="B25" s="11" t="s">
        <v>70</v>
      </c>
      <c r="C25" s="11" t="s">
        <v>71</v>
      </c>
      <c r="D25" s="12" t="s">
        <v>72</v>
      </c>
      <c r="E25" s="12" t="s">
        <v>73</v>
      </c>
      <c r="F25" s="13"/>
      <c r="H25" s="10">
        <f t="shared" si="1"/>
        <v>6</v>
      </c>
    </row>
    <row r="26" spans="1:8" ht="12.75">
      <c r="A26" s="1">
        <v>23</v>
      </c>
      <c r="B26" s="11" t="s">
        <v>74</v>
      </c>
      <c r="C26" s="11" t="s">
        <v>75</v>
      </c>
      <c r="D26" s="12" t="s">
        <v>76</v>
      </c>
      <c r="E26" s="12" t="s">
        <v>77</v>
      </c>
      <c r="F26" s="13"/>
      <c r="H26" s="10">
        <f t="shared" si="1"/>
        <v>5</v>
      </c>
    </row>
    <row r="27" spans="1:8" ht="12.75">
      <c r="A27" s="1">
        <v>24</v>
      </c>
      <c r="B27" s="11" t="s">
        <v>78</v>
      </c>
      <c r="C27" s="11" t="s">
        <v>79</v>
      </c>
      <c r="D27" s="12" t="s">
        <v>80</v>
      </c>
      <c r="E27" s="12" t="s">
        <v>81</v>
      </c>
      <c r="F27" s="13"/>
      <c r="H27" s="10">
        <f t="shared" si="1"/>
        <v>10</v>
      </c>
    </row>
    <row r="28" spans="1:8" ht="12.75">
      <c r="A28" s="1">
        <v>25</v>
      </c>
      <c r="B28" s="11" t="s">
        <v>82</v>
      </c>
      <c r="C28" s="11" t="s">
        <v>83</v>
      </c>
      <c r="D28" s="12" t="s">
        <v>84</v>
      </c>
      <c r="E28" s="12" t="s">
        <v>85</v>
      </c>
      <c r="F28" s="13"/>
      <c r="H28" s="10">
        <f t="shared" si="1"/>
        <v>6</v>
      </c>
    </row>
    <row r="29" spans="1:8" ht="12.75">
      <c r="A29" s="1">
        <v>26</v>
      </c>
      <c r="B29" s="11" t="s">
        <v>86</v>
      </c>
      <c r="C29" s="11" t="s">
        <v>87</v>
      </c>
      <c r="D29" s="12" t="s">
        <v>88</v>
      </c>
      <c r="E29" s="12" t="s">
        <v>89</v>
      </c>
      <c r="F29" s="13"/>
      <c r="H29" s="10">
        <f t="shared" si="1"/>
        <v>14</v>
      </c>
    </row>
    <row r="30" spans="1:8" ht="12.75">
      <c r="A30" s="1">
        <v>27</v>
      </c>
      <c r="B30" s="11" t="s">
        <v>90</v>
      </c>
      <c r="C30" s="11" t="s">
        <v>91</v>
      </c>
      <c r="D30" s="12" t="s">
        <v>92</v>
      </c>
      <c r="E30" s="12" t="s">
        <v>93</v>
      </c>
      <c r="F30" s="13"/>
      <c r="H30" s="10">
        <f t="shared" si="1"/>
        <v>7</v>
      </c>
    </row>
    <row r="31" spans="1:8" ht="12.75">
      <c r="A31" s="1">
        <v>28</v>
      </c>
      <c r="B31" s="11" t="s">
        <v>94</v>
      </c>
      <c r="C31" s="11" t="s">
        <v>95</v>
      </c>
      <c r="D31" s="12" t="s">
        <v>96</v>
      </c>
      <c r="E31" s="12" t="s">
        <v>97</v>
      </c>
      <c r="F31" s="13"/>
      <c r="H31" s="10">
        <f t="shared" si="1"/>
        <v>12</v>
      </c>
    </row>
    <row r="32" spans="1:8" ht="12.75">
      <c r="A32" s="1">
        <v>29</v>
      </c>
      <c r="B32" s="11" t="s">
        <v>98</v>
      </c>
      <c r="C32" s="11" t="s">
        <v>99</v>
      </c>
      <c r="D32" s="12" t="s">
        <v>100</v>
      </c>
      <c r="E32" s="12" t="s">
        <v>101</v>
      </c>
      <c r="F32" s="13"/>
      <c r="H32" s="10">
        <f t="shared" si="1"/>
        <v>11</v>
      </c>
    </row>
    <row r="33" spans="1:12" ht="12.75">
      <c r="A33" s="1">
        <v>30</v>
      </c>
      <c r="B33" s="11" t="s">
        <v>102</v>
      </c>
      <c r="C33" s="11" t="s">
        <v>103</v>
      </c>
      <c r="D33" s="12" t="s">
        <v>104</v>
      </c>
      <c r="E33" s="12" t="s">
        <v>105</v>
      </c>
      <c r="F33" s="13"/>
      <c r="H33" s="10">
        <f t="shared" si="1"/>
        <v>7</v>
      </c>
      <c r="I33" s="11" t="s">
        <v>106</v>
      </c>
      <c r="J33" s="11" t="s">
        <v>107</v>
      </c>
      <c r="K33" s="12"/>
      <c r="L33" s="12"/>
    </row>
    <row r="34" spans="1:8" ht="12.75">
      <c r="A34" s="1">
        <v>31</v>
      </c>
      <c r="B34" s="11" t="s">
        <v>108</v>
      </c>
      <c r="C34" s="11" t="s">
        <v>109</v>
      </c>
      <c r="D34" s="12" t="s">
        <v>110</v>
      </c>
      <c r="E34" s="12" t="s">
        <v>111</v>
      </c>
      <c r="F34" s="13"/>
      <c r="H34" s="10">
        <f t="shared" si="1"/>
        <v>8</v>
      </c>
    </row>
    <row r="35" spans="1:8" ht="12.75">
      <c r="A35" s="1">
        <v>32</v>
      </c>
      <c r="B35" s="11" t="s">
        <v>112</v>
      </c>
      <c r="C35" s="11" t="s">
        <v>113</v>
      </c>
      <c r="D35" s="12" t="s">
        <v>114</v>
      </c>
      <c r="E35" s="12" t="s">
        <v>115</v>
      </c>
      <c r="F35" s="13"/>
      <c r="H35" s="10" t="e">
        <f>LEN(#REF!)</f>
        <v>#REF!</v>
      </c>
    </row>
    <row r="36" spans="1:8" ht="12.75">
      <c r="A36" s="1">
        <v>33</v>
      </c>
      <c r="B36" s="11" t="s">
        <v>116</v>
      </c>
      <c r="C36" s="11" t="s">
        <v>117</v>
      </c>
      <c r="D36" s="12" t="s">
        <v>118</v>
      </c>
      <c r="E36" s="12" t="s">
        <v>119</v>
      </c>
      <c r="F36" s="13"/>
      <c r="H36" s="10">
        <f aca="true" t="shared" si="2" ref="H36:H42">LEN(C33)</f>
        <v>16</v>
      </c>
    </row>
    <row r="37" spans="1:8" ht="12.75">
      <c r="A37" s="1">
        <v>34</v>
      </c>
      <c r="B37" s="11" t="s">
        <v>120</v>
      </c>
      <c r="C37" s="11" t="s">
        <v>121</v>
      </c>
      <c r="D37" s="12" t="s">
        <v>122</v>
      </c>
      <c r="E37" s="12" t="s">
        <v>123</v>
      </c>
      <c r="F37" s="13"/>
      <c r="H37" s="10">
        <f t="shared" si="2"/>
        <v>13</v>
      </c>
    </row>
    <row r="38" spans="1:8" ht="12.75">
      <c r="A38" s="1">
        <v>35</v>
      </c>
      <c r="B38" s="11" t="s">
        <v>124</v>
      </c>
      <c r="C38" s="11" t="s">
        <v>125</v>
      </c>
      <c r="D38" s="12" t="s">
        <v>126</v>
      </c>
      <c r="E38" s="12" t="s">
        <v>127</v>
      </c>
      <c r="F38" s="13"/>
      <c r="H38" s="10">
        <f t="shared" si="2"/>
        <v>17</v>
      </c>
    </row>
    <row r="39" spans="1:8" ht="12.75">
      <c r="A39" s="1">
        <v>36</v>
      </c>
      <c r="B39" s="11" t="s">
        <v>128</v>
      </c>
      <c r="C39" s="11" t="s">
        <v>129</v>
      </c>
      <c r="D39" s="12" t="s">
        <v>130</v>
      </c>
      <c r="E39" s="12" t="s">
        <v>131</v>
      </c>
      <c r="F39" s="13"/>
      <c r="H39" s="10">
        <f t="shared" si="2"/>
        <v>5</v>
      </c>
    </row>
    <row r="40" spans="1:12" ht="12.75">
      <c r="A40" s="1">
        <v>37</v>
      </c>
      <c r="B40" s="11" t="s">
        <v>132</v>
      </c>
      <c r="C40" s="11" t="s">
        <v>133</v>
      </c>
      <c r="D40" s="12" t="s">
        <v>134</v>
      </c>
      <c r="E40" s="12" t="s">
        <v>135</v>
      </c>
      <c r="F40" s="13"/>
      <c r="H40" s="10">
        <f t="shared" si="2"/>
        <v>10</v>
      </c>
      <c r="I40" s="11" t="s">
        <v>136</v>
      </c>
      <c r="J40" s="11" t="s">
        <v>137</v>
      </c>
      <c r="K40" s="12"/>
      <c r="L40" s="12"/>
    </row>
    <row r="41" spans="1:8" ht="12.75">
      <c r="A41" s="1">
        <v>38</v>
      </c>
      <c r="B41" s="11" t="s">
        <v>138</v>
      </c>
      <c r="C41" s="11" t="s">
        <v>139</v>
      </c>
      <c r="D41" s="12" t="s">
        <v>140</v>
      </c>
      <c r="E41" s="12" t="s">
        <v>141</v>
      </c>
      <c r="F41" s="13"/>
      <c r="H41" s="10">
        <f t="shared" si="2"/>
        <v>10</v>
      </c>
    </row>
    <row r="42" spans="1:8" ht="12.75">
      <c r="A42" s="1">
        <v>39</v>
      </c>
      <c r="B42" s="11" t="s">
        <v>142</v>
      </c>
      <c r="C42" s="11" t="s">
        <v>143</v>
      </c>
      <c r="D42" s="12" t="s">
        <v>144</v>
      </c>
      <c r="E42" s="12" t="s">
        <v>145</v>
      </c>
      <c r="F42" s="13"/>
      <c r="H42" s="10">
        <f t="shared" si="2"/>
        <v>5</v>
      </c>
    </row>
    <row r="43" spans="1:8" ht="12.75">
      <c r="A43" s="1">
        <v>40</v>
      </c>
      <c r="B43" s="11" t="s">
        <v>146</v>
      </c>
      <c r="C43" s="11" t="s">
        <v>147</v>
      </c>
      <c r="D43" s="12" t="s">
        <v>148</v>
      </c>
      <c r="E43" s="12" t="s">
        <v>149</v>
      </c>
      <c r="F43" s="13"/>
      <c r="H43" s="10" t="e">
        <f>LEN(#REF!)</f>
        <v>#REF!</v>
      </c>
    </row>
    <row r="44" spans="1:8" ht="12.75">
      <c r="A44" s="1">
        <v>41</v>
      </c>
      <c r="B44" s="11" t="s">
        <v>150</v>
      </c>
      <c r="C44" s="11" t="s">
        <v>151</v>
      </c>
      <c r="D44" s="12" t="s">
        <v>152</v>
      </c>
      <c r="E44" s="12" t="s">
        <v>153</v>
      </c>
      <c r="F44" s="13"/>
      <c r="H44" s="10">
        <f aca="true" t="shared" si="3" ref="H44:H50">LEN(C40)</f>
        <v>9</v>
      </c>
    </row>
    <row r="45" spans="1:8" ht="12.75">
      <c r="A45" s="1">
        <v>42</v>
      </c>
      <c r="B45" s="11" t="s">
        <v>154</v>
      </c>
      <c r="C45" s="11" t="s">
        <v>155</v>
      </c>
      <c r="D45" s="12" t="s">
        <v>156</v>
      </c>
      <c r="E45" s="12" t="s">
        <v>157</v>
      </c>
      <c r="F45" s="13"/>
      <c r="H45" s="10">
        <f t="shared" si="3"/>
        <v>7</v>
      </c>
    </row>
    <row r="46" spans="1:8" ht="12.75">
      <c r="A46" s="1">
        <v>43</v>
      </c>
      <c r="B46" s="11" t="s">
        <v>158</v>
      </c>
      <c r="C46" s="11" t="s">
        <v>159</v>
      </c>
      <c r="D46" s="12" t="s">
        <v>160</v>
      </c>
      <c r="E46" s="12" t="s">
        <v>161</v>
      </c>
      <c r="F46" s="13"/>
      <c r="H46" s="10">
        <f t="shared" si="3"/>
        <v>11</v>
      </c>
    </row>
    <row r="47" spans="1:12" ht="12.75">
      <c r="A47" s="1">
        <v>44</v>
      </c>
      <c r="B47" s="11" t="s">
        <v>162</v>
      </c>
      <c r="C47" s="11" t="s">
        <v>163</v>
      </c>
      <c r="D47" s="12" t="s">
        <v>164</v>
      </c>
      <c r="E47" s="12" t="s">
        <v>165</v>
      </c>
      <c r="F47" s="13"/>
      <c r="H47" s="10">
        <f t="shared" si="3"/>
        <v>9</v>
      </c>
      <c r="I47" s="11" t="s">
        <v>166</v>
      </c>
      <c r="J47" s="11" t="s">
        <v>167</v>
      </c>
      <c r="K47" s="12"/>
      <c r="L47" s="12"/>
    </row>
    <row r="48" spans="1:8" ht="12.75">
      <c r="A48" s="1">
        <v>45</v>
      </c>
      <c r="B48" s="11" t="s">
        <v>168</v>
      </c>
      <c r="C48" s="11" t="s">
        <v>169</v>
      </c>
      <c r="D48" s="12" t="s">
        <v>170</v>
      </c>
      <c r="E48" s="12" t="s">
        <v>171</v>
      </c>
      <c r="F48" s="13"/>
      <c r="H48" s="10">
        <f t="shared" si="3"/>
        <v>11</v>
      </c>
    </row>
    <row r="49" spans="1:8" ht="12.75">
      <c r="A49" s="1">
        <v>46</v>
      </c>
      <c r="B49" s="11" t="s">
        <v>172</v>
      </c>
      <c r="C49" s="11" t="s">
        <v>173</v>
      </c>
      <c r="D49" s="12" t="s">
        <v>174</v>
      </c>
      <c r="E49" s="12" t="s">
        <v>175</v>
      </c>
      <c r="F49" s="13"/>
      <c r="H49" s="10">
        <f t="shared" si="3"/>
        <v>8</v>
      </c>
    </row>
    <row r="50" spans="1:12" ht="12.75">
      <c r="A50" s="1">
        <v>47</v>
      </c>
      <c r="B50" s="11" t="s">
        <v>176</v>
      </c>
      <c r="C50" s="11" t="s">
        <v>177</v>
      </c>
      <c r="D50" s="12" t="s">
        <v>178</v>
      </c>
      <c r="E50" s="12" t="s">
        <v>179</v>
      </c>
      <c r="F50" s="13"/>
      <c r="H50" s="10">
        <f t="shared" si="3"/>
        <v>6</v>
      </c>
      <c r="I50" s="6" t="s">
        <v>180</v>
      </c>
      <c r="J50" s="6" t="s">
        <v>181</v>
      </c>
      <c r="K50" s="7"/>
      <c r="L50" s="7"/>
    </row>
    <row r="51" spans="1:8" ht="12.75">
      <c r="A51" s="1">
        <v>48</v>
      </c>
      <c r="B51" s="11" t="s">
        <v>182</v>
      </c>
      <c r="C51" s="11" t="s">
        <v>183</v>
      </c>
      <c r="D51" s="12" t="s">
        <v>184</v>
      </c>
      <c r="E51" s="12" t="s">
        <v>185</v>
      </c>
      <c r="F51" s="13"/>
      <c r="H51" s="10" t="e">
        <f>LEN(#REF!)</f>
        <v>#REF!</v>
      </c>
    </row>
    <row r="52" spans="1:8" ht="12.75">
      <c r="A52" s="1">
        <v>49</v>
      </c>
      <c r="B52" s="11" t="s">
        <v>186</v>
      </c>
      <c r="C52" s="11" t="s">
        <v>187</v>
      </c>
      <c r="D52" s="12" t="s">
        <v>188</v>
      </c>
      <c r="E52" s="12" t="s">
        <v>189</v>
      </c>
      <c r="F52" s="13"/>
      <c r="H52" s="10">
        <f>LEN(C47)</f>
        <v>4</v>
      </c>
    </row>
    <row r="53" spans="1:8" ht="12.75">
      <c r="A53" s="1">
        <v>50</v>
      </c>
      <c r="B53" s="11" t="s">
        <v>190</v>
      </c>
      <c r="C53" s="11" t="s">
        <v>191</v>
      </c>
      <c r="D53" s="12" t="s">
        <v>192</v>
      </c>
      <c r="E53" s="12" t="s">
        <v>193</v>
      </c>
      <c r="F53" s="13"/>
      <c r="H53" s="10">
        <f>LEN(C48)</f>
        <v>12</v>
      </c>
    </row>
    <row r="54" spans="1:8" ht="12.75">
      <c r="A54" s="1">
        <v>51</v>
      </c>
      <c r="B54" s="11" t="s">
        <v>194</v>
      </c>
      <c r="C54" s="11" t="s">
        <v>195</v>
      </c>
      <c r="D54" s="12" t="s">
        <v>196</v>
      </c>
      <c r="E54" s="12" t="s">
        <v>197</v>
      </c>
      <c r="F54" s="13"/>
      <c r="H54" s="10">
        <f>LEN(C49)</f>
        <v>7</v>
      </c>
    </row>
    <row r="55" spans="1:8" ht="12.75">
      <c r="A55" s="1">
        <v>52</v>
      </c>
      <c r="B55" s="11" t="s">
        <v>198</v>
      </c>
      <c r="C55" s="11" t="s">
        <v>199</v>
      </c>
      <c r="D55" s="12" t="s">
        <v>200</v>
      </c>
      <c r="E55" s="12" t="s">
        <v>201</v>
      </c>
      <c r="F55" s="13"/>
      <c r="H55" s="10" t="e">
        <f>LEN(#REF!)</f>
        <v>#REF!</v>
      </c>
    </row>
    <row r="56" spans="1:8" ht="12.75">
      <c r="A56" s="1">
        <v>53</v>
      </c>
      <c r="B56" s="11" t="s">
        <v>202</v>
      </c>
      <c r="C56" s="11" t="s">
        <v>203</v>
      </c>
      <c r="D56" s="12" t="s">
        <v>204</v>
      </c>
      <c r="E56" s="12" t="s">
        <v>205</v>
      </c>
      <c r="F56" s="13"/>
      <c r="H56" s="10">
        <f aca="true" t="shared" si="4" ref="H56:H62">LEN(C50)</f>
        <v>5</v>
      </c>
    </row>
    <row r="57" spans="1:12" ht="12.75">
      <c r="A57" s="1">
        <v>54</v>
      </c>
      <c r="B57" s="11" t="s">
        <v>206</v>
      </c>
      <c r="C57" s="11" t="s">
        <v>207</v>
      </c>
      <c r="D57" s="12" t="s">
        <v>208</v>
      </c>
      <c r="E57" s="12" t="s">
        <v>209</v>
      </c>
      <c r="F57" s="13"/>
      <c r="H57" s="10">
        <f t="shared" si="4"/>
        <v>8</v>
      </c>
      <c r="I57" s="11" t="s">
        <v>210</v>
      </c>
      <c r="J57" s="11" t="s">
        <v>211</v>
      </c>
      <c r="K57" s="12"/>
      <c r="L57" s="12"/>
    </row>
    <row r="58" spans="1:8" ht="12.75">
      <c r="A58" s="1">
        <v>55</v>
      </c>
      <c r="B58" s="11" t="s">
        <v>212</v>
      </c>
      <c r="C58" s="11" t="s">
        <v>213</v>
      </c>
      <c r="D58" s="12" t="s">
        <v>214</v>
      </c>
      <c r="E58" s="12" t="s">
        <v>215</v>
      </c>
      <c r="F58" s="13"/>
      <c r="H58" s="10">
        <f t="shared" si="4"/>
        <v>10</v>
      </c>
    </row>
    <row r="59" spans="1:8" ht="12.75">
      <c r="A59" s="1">
        <v>56</v>
      </c>
      <c r="B59" s="11" t="s">
        <v>216</v>
      </c>
      <c r="C59" s="11" t="s">
        <v>217</v>
      </c>
      <c r="D59" s="12" t="s">
        <v>218</v>
      </c>
      <c r="E59" s="12" t="s">
        <v>219</v>
      </c>
      <c r="F59" s="6"/>
      <c r="H59" s="10">
        <f t="shared" si="4"/>
        <v>5</v>
      </c>
    </row>
    <row r="60" spans="1:8" ht="12.75">
      <c r="A60" s="1">
        <v>57</v>
      </c>
      <c r="B60" s="11" t="s">
        <v>220</v>
      </c>
      <c r="C60" s="11" t="s">
        <v>221</v>
      </c>
      <c r="D60" s="12" t="s">
        <v>222</v>
      </c>
      <c r="E60" s="12" t="s">
        <v>223</v>
      </c>
      <c r="H60" s="10">
        <f t="shared" si="4"/>
        <v>4</v>
      </c>
    </row>
    <row r="61" spans="1:12" ht="12.75">
      <c r="A61" s="1">
        <v>58</v>
      </c>
      <c r="B61" s="11" t="s">
        <v>224</v>
      </c>
      <c r="C61" s="11" t="s">
        <v>225</v>
      </c>
      <c r="D61" s="12" t="s">
        <v>226</v>
      </c>
      <c r="E61" s="12" t="s">
        <v>227</v>
      </c>
      <c r="H61" s="10">
        <f t="shared" si="4"/>
        <v>7</v>
      </c>
      <c r="I61" s="11" t="s">
        <v>228</v>
      </c>
      <c r="J61" s="11" t="s">
        <v>229</v>
      </c>
      <c r="K61" s="12"/>
      <c r="L61" s="12"/>
    </row>
    <row r="62" spans="1:8" ht="12.75">
      <c r="A62" s="1">
        <v>59</v>
      </c>
      <c r="B62" s="11" t="s">
        <v>230</v>
      </c>
      <c r="C62" s="11" t="s">
        <v>231</v>
      </c>
      <c r="D62" s="12" t="s">
        <v>232</v>
      </c>
      <c r="E62" s="12" t="s">
        <v>233</v>
      </c>
      <c r="H62" s="10">
        <f t="shared" si="4"/>
        <v>14</v>
      </c>
    </row>
    <row r="63" spans="1:8" ht="12.75">
      <c r="A63" s="1">
        <v>60</v>
      </c>
      <c r="B63" s="11" t="s">
        <v>234</v>
      </c>
      <c r="C63" s="11" t="s">
        <v>235</v>
      </c>
      <c r="D63" s="12" t="s">
        <v>236</v>
      </c>
      <c r="E63" s="12" t="s">
        <v>237</v>
      </c>
      <c r="H63" s="10" t="e">
        <f>LEN(#REF!)</f>
        <v>#REF!</v>
      </c>
    </row>
    <row r="64" spans="1:8" ht="12.75">
      <c r="A64" s="1">
        <v>61</v>
      </c>
      <c r="B64" s="11" t="s">
        <v>238</v>
      </c>
      <c r="C64" s="11" t="s">
        <v>239</v>
      </c>
      <c r="D64" s="12" t="s">
        <v>240</v>
      </c>
      <c r="E64" s="12" t="s">
        <v>241</v>
      </c>
      <c r="H64" s="10">
        <f>LEN(C57)</f>
        <v>10</v>
      </c>
    </row>
    <row r="65" spans="1:8" ht="12.75">
      <c r="A65" s="1">
        <v>62</v>
      </c>
      <c r="B65" s="11" t="s">
        <v>242</v>
      </c>
      <c r="C65" s="11" t="s">
        <v>243</v>
      </c>
      <c r="D65" s="12" t="s">
        <v>244</v>
      </c>
      <c r="E65" s="12" t="s">
        <v>245</v>
      </c>
      <c r="H65" s="10">
        <f>LEN(C58)</f>
        <v>18</v>
      </c>
    </row>
    <row r="66" spans="1:12" ht="12.75">
      <c r="A66" s="1">
        <v>63</v>
      </c>
      <c r="B66" s="11" t="s">
        <v>246</v>
      </c>
      <c r="C66" s="11" t="s">
        <v>247</v>
      </c>
      <c r="D66" s="12" t="s">
        <v>248</v>
      </c>
      <c r="E66" s="12" t="s">
        <v>249</v>
      </c>
      <c r="H66" s="10">
        <f>LEN(C59)</f>
        <v>7</v>
      </c>
      <c r="I66" s="11" t="s">
        <v>250</v>
      </c>
      <c r="J66" s="11" t="s">
        <v>251</v>
      </c>
      <c r="K66" s="12"/>
      <c r="L66" s="12"/>
    </row>
    <row r="67" spans="1:8" ht="12.75">
      <c r="A67" s="1">
        <v>64</v>
      </c>
      <c r="B67" s="11" t="s">
        <v>252</v>
      </c>
      <c r="C67" s="11" t="s">
        <v>253</v>
      </c>
      <c r="D67" s="12" t="s">
        <v>254</v>
      </c>
      <c r="E67" s="12" t="s">
        <v>255</v>
      </c>
      <c r="H67" s="10">
        <f>LEN(C60)</f>
        <v>6</v>
      </c>
    </row>
    <row r="68" spans="1:8" ht="12.75">
      <c r="A68" s="1">
        <v>65</v>
      </c>
      <c r="B68" s="11" t="s">
        <v>256</v>
      </c>
      <c r="C68" s="11" t="s">
        <v>257</v>
      </c>
      <c r="D68" s="12" t="s">
        <v>258</v>
      </c>
      <c r="E68" s="12" t="s">
        <v>259</v>
      </c>
      <c r="H68" s="10" t="e">
        <f>LEN(#REF!)</f>
        <v>#REF!</v>
      </c>
    </row>
    <row r="69" spans="1:8" ht="12.75">
      <c r="A69" s="1">
        <v>66</v>
      </c>
      <c r="B69" s="11" t="s">
        <v>260</v>
      </c>
      <c r="C69" s="11" t="s">
        <v>261</v>
      </c>
      <c r="D69" s="12" t="s">
        <v>262</v>
      </c>
      <c r="E69" s="12" t="s">
        <v>263</v>
      </c>
      <c r="H69" s="10">
        <f>LEN(C61)</f>
        <v>14</v>
      </c>
    </row>
    <row r="70" spans="1:8" ht="12.75">
      <c r="A70" s="1">
        <v>67</v>
      </c>
      <c r="B70" s="11" t="s">
        <v>264</v>
      </c>
      <c r="C70" s="11" t="s">
        <v>265</v>
      </c>
      <c r="D70" s="12"/>
      <c r="E70" s="12"/>
      <c r="H70" s="10">
        <f>LEN(C62)</f>
        <v>5</v>
      </c>
    </row>
    <row r="71" spans="1:8" ht="12.75">
      <c r="A71" s="1">
        <v>68</v>
      </c>
      <c r="B71" s="11" t="s">
        <v>266</v>
      </c>
      <c r="C71" s="11" t="s">
        <v>267</v>
      </c>
      <c r="D71" s="12" t="s">
        <v>268</v>
      </c>
      <c r="E71" s="12" t="s">
        <v>269</v>
      </c>
      <c r="H71" s="10">
        <f>LEN(C63)</f>
        <v>6</v>
      </c>
    </row>
    <row r="72" spans="1:8" ht="12.75">
      <c r="A72" s="1">
        <v>69</v>
      </c>
      <c r="B72" s="11" t="s">
        <v>270</v>
      </c>
      <c r="C72" s="11" t="s">
        <v>271</v>
      </c>
      <c r="D72" s="12" t="s">
        <v>272</v>
      </c>
      <c r="E72" s="12" t="s">
        <v>273</v>
      </c>
      <c r="H72" s="10">
        <f>LEN(C64)</f>
        <v>19</v>
      </c>
    </row>
    <row r="73" spans="1:8" ht="12.75">
      <c r="A73" s="1">
        <v>70</v>
      </c>
      <c r="B73" s="11" t="s">
        <v>274</v>
      </c>
      <c r="C73" s="11" t="s">
        <v>275</v>
      </c>
      <c r="D73" s="12" t="s">
        <v>276</v>
      </c>
      <c r="E73" s="12" t="s">
        <v>277</v>
      </c>
      <c r="H73" s="10">
        <f>LEN(C65)</f>
        <v>7</v>
      </c>
    </row>
    <row r="74" spans="1:8" ht="12.75">
      <c r="A74" s="1">
        <v>71</v>
      </c>
      <c r="B74" s="11" t="s">
        <v>278</v>
      </c>
      <c r="C74" s="11" t="s">
        <v>279</v>
      </c>
      <c r="D74" s="12" t="s">
        <v>280</v>
      </c>
      <c r="E74" s="12" t="s">
        <v>281</v>
      </c>
      <c r="H74" s="10" t="e">
        <f>LEN(#REF!)</f>
        <v>#REF!</v>
      </c>
    </row>
    <row r="75" spans="1:8" ht="12.75">
      <c r="A75" s="1">
        <v>72</v>
      </c>
      <c r="B75" s="11" t="s">
        <v>282</v>
      </c>
      <c r="C75" s="11" t="s">
        <v>283</v>
      </c>
      <c r="D75" s="12" t="s">
        <v>284</v>
      </c>
      <c r="E75" s="12" t="s">
        <v>285</v>
      </c>
      <c r="H75" s="10">
        <f aca="true" t="shared" si="5" ref="H75:H110">LEN(C66)</f>
        <v>7</v>
      </c>
    </row>
    <row r="76" spans="1:8" ht="12.75">
      <c r="A76" s="1">
        <v>73</v>
      </c>
      <c r="B76" s="11" t="s">
        <v>286</v>
      </c>
      <c r="C76" s="11" t="s">
        <v>287</v>
      </c>
      <c r="D76" s="12"/>
      <c r="E76" s="12"/>
      <c r="H76" s="10">
        <f t="shared" si="5"/>
        <v>9</v>
      </c>
    </row>
    <row r="77" spans="1:8" ht="12.75">
      <c r="A77" s="1">
        <v>74</v>
      </c>
      <c r="B77" s="11" t="s">
        <v>288</v>
      </c>
      <c r="C77" s="11" t="s">
        <v>289</v>
      </c>
      <c r="D77" s="12" t="s">
        <v>290</v>
      </c>
      <c r="E77" s="12" t="s">
        <v>291</v>
      </c>
      <c r="H77" s="10">
        <f t="shared" si="5"/>
        <v>7</v>
      </c>
    </row>
    <row r="78" spans="1:8" ht="12.75">
      <c r="A78" s="1">
        <v>75</v>
      </c>
      <c r="B78" s="11" t="s">
        <v>292</v>
      </c>
      <c r="C78" s="11" t="s">
        <v>293</v>
      </c>
      <c r="D78" s="12" t="s">
        <v>294</v>
      </c>
      <c r="E78" s="12" t="s">
        <v>295</v>
      </c>
      <c r="H78" s="10">
        <f t="shared" si="5"/>
        <v>15</v>
      </c>
    </row>
    <row r="79" spans="1:8" ht="12.75">
      <c r="A79" s="1">
        <v>76</v>
      </c>
      <c r="B79" s="11" t="s">
        <v>296</v>
      </c>
      <c r="C79" s="11" t="s">
        <v>297</v>
      </c>
      <c r="D79" s="12" t="s">
        <v>298</v>
      </c>
      <c r="E79" s="12" t="s">
        <v>299</v>
      </c>
      <c r="H79" s="10">
        <f t="shared" si="5"/>
        <v>14</v>
      </c>
    </row>
    <row r="80" spans="1:8" ht="12.75">
      <c r="A80" s="1">
        <v>77</v>
      </c>
      <c r="B80" s="11" t="s">
        <v>300</v>
      </c>
      <c r="C80" s="11" t="s">
        <v>301</v>
      </c>
      <c r="D80" s="12" t="s">
        <v>302</v>
      </c>
      <c r="E80" s="12" t="s">
        <v>303</v>
      </c>
      <c r="H80" s="10">
        <f t="shared" si="5"/>
        <v>14</v>
      </c>
    </row>
    <row r="81" spans="1:8" ht="12.75">
      <c r="A81" s="1">
        <v>78</v>
      </c>
      <c r="B81" s="11" t="s">
        <v>304</v>
      </c>
      <c r="C81" s="11" t="s">
        <v>305</v>
      </c>
      <c r="D81" s="12" t="s">
        <v>306</v>
      </c>
      <c r="E81" s="12" t="s">
        <v>307</v>
      </c>
      <c r="H81" s="10">
        <f t="shared" si="5"/>
        <v>7</v>
      </c>
    </row>
    <row r="82" spans="1:8" ht="12.75">
      <c r="A82" s="1">
        <v>79</v>
      </c>
      <c r="B82" s="11" t="s">
        <v>308</v>
      </c>
      <c r="C82" s="11" t="s">
        <v>309</v>
      </c>
      <c r="D82" s="12" t="s">
        <v>310</v>
      </c>
      <c r="E82" s="12" t="s">
        <v>311</v>
      </c>
      <c r="H82" s="10">
        <f t="shared" si="5"/>
        <v>9</v>
      </c>
    </row>
    <row r="83" spans="1:8" ht="12.75">
      <c r="A83" s="1">
        <v>80</v>
      </c>
      <c r="B83" s="11" t="s">
        <v>312</v>
      </c>
      <c r="C83" s="11" t="s">
        <v>313</v>
      </c>
      <c r="D83" s="12" t="s">
        <v>314</v>
      </c>
      <c r="E83" s="12" t="s">
        <v>315</v>
      </c>
      <c r="H83" s="10">
        <f t="shared" si="5"/>
        <v>6</v>
      </c>
    </row>
    <row r="84" spans="1:8" ht="12.75">
      <c r="A84" s="1">
        <v>81</v>
      </c>
      <c r="B84" s="11" t="s">
        <v>316</v>
      </c>
      <c r="C84" s="11" t="s">
        <v>317</v>
      </c>
      <c r="D84" s="12"/>
      <c r="E84" s="12"/>
      <c r="H84" s="10">
        <f t="shared" si="5"/>
        <v>16</v>
      </c>
    </row>
    <row r="85" spans="1:8" ht="12.75">
      <c r="A85" s="1">
        <v>82</v>
      </c>
      <c r="B85" s="11" t="s">
        <v>318</v>
      </c>
      <c r="C85" s="11" t="s">
        <v>319</v>
      </c>
      <c r="D85" s="12" t="s">
        <v>320</v>
      </c>
      <c r="E85" s="12" t="s">
        <v>321</v>
      </c>
      <c r="H85" s="10">
        <f t="shared" si="5"/>
        <v>13</v>
      </c>
    </row>
    <row r="86" spans="1:8" ht="12.75">
      <c r="A86" s="1">
        <v>83</v>
      </c>
      <c r="B86" s="11" t="s">
        <v>322</v>
      </c>
      <c r="C86" s="11" t="s">
        <v>323</v>
      </c>
      <c r="D86" s="12" t="s">
        <v>324</v>
      </c>
      <c r="E86" s="12" t="s">
        <v>325</v>
      </c>
      <c r="H86" s="10">
        <f t="shared" si="5"/>
        <v>7</v>
      </c>
    </row>
    <row r="87" spans="1:8" ht="12.75">
      <c r="A87" s="1">
        <v>84</v>
      </c>
      <c r="B87" s="11" t="s">
        <v>326</v>
      </c>
      <c r="C87" s="11" t="s">
        <v>327</v>
      </c>
      <c r="D87" s="12" t="s">
        <v>328</v>
      </c>
      <c r="E87" s="12" t="s">
        <v>329</v>
      </c>
      <c r="H87" s="10">
        <f t="shared" si="5"/>
        <v>10</v>
      </c>
    </row>
    <row r="88" spans="1:8" ht="12.75">
      <c r="A88" s="1">
        <v>85</v>
      </c>
      <c r="B88" s="11" t="s">
        <v>330</v>
      </c>
      <c r="C88" s="11" t="s">
        <v>331</v>
      </c>
      <c r="D88" s="12" t="s">
        <v>332</v>
      </c>
      <c r="E88" s="12" t="s">
        <v>333</v>
      </c>
      <c r="H88" s="10">
        <f t="shared" si="5"/>
        <v>11</v>
      </c>
    </row>
    <row r="89" spans="1:8" ht="12.75">
      <c r="A89" s="1">
        <v>86</v>
      </c>
      <c r="B89" s="11" t="s">
        <v>334</v>
      </c>
      <c r="C89" s="11" t="s">
        <v>335</v>
      </c>
      <c r="D89" s="12" t="s">
        <v>336</v>
      </c>
      <c r="E89" s="12" t="s">
        <v>337</v>
      </c>
      <c r="H89" s="10">
        <f t="shared" si="5"/>
        <v>7</v>
      </c>
    </row>
    <row r="90" spans="1:8" ht="12.75">
      <c r="A90" s="1">
        <v>87</v>
      </c>
      <c r="B90" s="11" t="s">
        <v>338</v>
      </c>
      <c r="C90" s="11" t="s">
        <v>339</v>
      </c>
      <c r="D90" s="12"/>
      <c r="E90" s="12"/>
      <c r="H90" s="10">
        <f t="shared" si="5"/>
        <v>7</v>
      </c>
    </row>
    <row r="91" spans="1:8" ht="12.75">
      <c r="A91" s="1">
        <v>88</v>
      </c>
      <c r="B91" s="11" t="s">
        <v>340</v>
      </c>
      <c r="C91" s="11" t="s">
        <v>341</v>
      </c>
      <c r="D91" s="12" t="s">
        <v>342</v>
      </c>
      <c r="E91" s="12" t="s">
        <v>343</v>
      </c>
      <c r="H91" s="10">
        <f t="shared" si="5"/>
        <v>6</v>
      </c>
    </row>
    <row r="92" spans="1:8" ht="12.75">
      <c r="A92" s="1">
        <v>89</v>
      </c>
      <c r="B92" s="11" t="s">
        <v>344</v>
      </c>
      <c r="C92" s="11" t="s">
        <v>345</v>
      </c>
      <c r="D92" s="12" t="s">
        <v>346</v>
      </c>
      <c r="E92" s="12" t="s">
        <v>347</v>
      </c>
      <c r="H92" s="10">
        <f t="shared" si="5"/>
        <v>6</v>
      </c>
    </row>
    <row r="93" spans="1:8" ht="12.75">
      <c r="A93" s="1">
        <v>90</v>
      </c>
      <c r="B93" s="11" t="s">
        <v>348</v>
      </c>
      <c r="C93" s="11" t="s">
        <v>349</v>
      </c>
      <c r="D93" s="12" t="s">
        <v>350</v>
      </c>
      <c r="E93" s="12" t="s">
        <v>351</v>
      </c>
      <c r="H93" s="10">
        <f t="shared" si="5"/>
        <v>14</v>
      </c>
    </row>
    <row r="94" spans="1:8" ht="12.75">
      <c r="A94" s="1">
        <v>91</v>
      </c>
      <c r="B94" s="11" t="s">
        <v>352</v>
      </c>
      <c r="C94" s="11" t="s">
        <v>353</v>
      </c>
      <c r="D94" s="12" t="s">
        <v>354</v>
      </c>
      <c r="E94" s="12" t="s">
        <v>355</v>
      </c>
      <c r="H94" s="10">
        <f t="shared" si="5"/>
        <v>7</v>
      </c>
    </row>
    <row r="95" spans="1:8" ht="12.75">
      <c r="A95" s="1">
        <v>92</v>
      </c>
      <c r="B95" s="11" t="s">
        <v>356</v>
      </c>
      <c r="C95" s="11" t="s">
        <v>357</v>
      </c>
      <c r="D95" s="12"/>
      <c r="E95" s="12"/>
      <c r="H95" s="10">
        <f t="shared" si="5"/>
        <v>7</v>
      </c>
    </row>
    <row r="96" spans="1:8" ht="12.75">
      <c r="A96" s="1">
        <v>93</v>
      </c>
      <c r="B96" s="11" t="s">
        <v>358</v>
      </c>
      <c r="C96" s="11" t="s">
        <v>359</v>
      </c>
      <c r="D96" s="12" t="s">
        <v>360</v>
      </c>
      <c r="E96" s="12" t="s">
        <v>361</v>
      </c>
      <c r="H96" s="10">
        <f t="shared" si="5"/>
        <v>9</v>
      </c>
    </row>
    <row r="97" spans="1:8" ht="12.75">
      <c r="A97" s="1">
        <v>94</v>
      </c>
      <c r="B97" s="11" t="s">
        <v>362</v>
      </c>
      <c r="C97" s="11" t="s">
        <v>363</v>
      </c>
      <c r="D97" s="12" t="s">
        <v>364</v>
      </c>
      <c r="E97" s="12" t="s">
        <v>365</v>
      </c>
      <c r="H97" s="10">
        <f t="shared" si="5"/>
        <v>6</v>
      </c>
    </row>
    <row r="98" spans="1:8" ht="12.75">
      <c r="A98" s="1">
        <v>95</v>
      </c>
      <c r="B98" s="11" t="s">
        <v>366</v>
      </c>
      <c r="C98" s="11" t="s">
        <v>367</v>
      </c>
      <c r="D98" s="12" t="s">
        <v>368</v>
      </c>
      <c r="E98" s="12" t="s">
        <v>369</v>
      </c>
      <c r="H98" s="10">
        <f t="shared" si="5"/>
        <v>7</v>
      </c>
    </row>
    <row r="99" spans="1:8" ht="12.75">
      <c r="A99" s="1">
        <v>96</v>
      </c>
      <c r="B99" s="11" t="s">
        <v>370</v>
      </c>
      <c r="C99" s="11" t="s">
        <v>371</v>
      </c>
      <c r="D99" s="12" t="s">
        <v>372</v>
      </c>
      <c r="E99" s="12" t="s">
        <v>373</v>
      </c>
      <c r="H99" s="10">
        <f t="shared" si="5"/>
        <v>12</v>
      </c>
    </row>
    <row r="100" spans="1:8" ht="12.75">
      <c r="A100" s="1">
        <v>97</v>
      </c>
      <c r="B100" s="11" t="s">
        <v>374</v>
      </c>
      <c r="C100" s="11" t="s">
        <v>375</v>
      </c>
      <c r="D100" s="12" t="s">
        <v>376</v>
      </c>
      <c r="E100" s="12" t="s">
        <v>377</v>
      </c>
      <c r="H100" s="10">
        <f t="shared" si="5"/>
        <v>8</v>
      </c>
    </row>
    <row r="101" spans="1:8" ht="12.75">
      <c r="A101" s="1">
        <v>98</v>
      </c>
      <c r="B101" s="11" t="s">
        <v>378</v>
      </c>
      <c r="C101" s="11" t="s">
        <v>379</v>
      </c>
      <c r="D101" s="12" t="s">
        <v>380</v>
      </c>
      <c r="E101" s="12" t="s">
        <v>381</v>
      </c>
      <c r="H101" s="10">
        <f t="shared" si="5"/>
        <v>16</v>
      </c>
    </row>
    <row r="102" spans="1:8" ht="12.75">
      <c r="A102" s="1">
        <v>99</v>
      </c>
      <c r="H102" s="10">
        <f t="shared" si="5"/>
        <v>6</v>
      </c>
    </row>
    <row r="103" spans="1:8" ht="12.75">
      <c r="A103" s="1">
        <v>100</v>
      </c>
      <c r="H103" s="10">
        <f t="shared" si="5"/>
        <v>4</v>
      </c>
    </row>
    <row r="104" spans="1:8" ht="12.75">
      <c r="A104" s="1">
        <v>101</v>
      </c>
      <c r="H104" s="10">
        <f t="shared" si="5"/>
        <v>14</v>
      </c>
    </row>
    <row r="105" spans="1:8" ht="12.75">
      <c r="A105" s="1">
        <v>102</v>
      </c>
      <c r="H105" s="10">
        <f t="shared" si="5"/>
        <v>7</v>
      </c>
    </row>
    <row r="106" spans="1:8" ht="12.75">
      <c r="A106" s="1">
        <v>103</v>
      </c>
      <c r="H106" s="10">
        <f t="shared" si="5"/>
        <v>13</v>
      </c>
    </row>
    <row r="107" spans="1:8" ht="12.75">
      <c r="A107" s="1">
        <v>104</v>
      </c>
      <c r="H107" s="10">
        <f t="shared" si="5"/>
        <v>7</v>
      </c>
    </row>
    <row r="108" spans="1:8" ht="12.75">
      <c r="A108" s="1">
        <v>105</v>
      </c>
      <c r="H108" s="10">
        <f t="shared" si="5"/>
        <v>10</v>
      </c>
    </row>
    <row r="109" spans="1:8" ht="12.75">
      <c r="A109" s="1">
        <v>106</v>
      </c>
      <c r="H109" s="10">
        <f t="shared" si="5"/>
        <v>5</v>
      </c>
    </row>
    <row r="110" spans="1:8" ht="12.75">
      <c r="A110" s="1">
        <v>107</v>
      </c>
      <c r="H110" s="10">
        <f t="shared" si="5"/>
        <v>13</v>
      </c>
    </row>
  </sheetData>
  <printOptions/>
  <pageMargins left="0.8402777777777778" right="0.44027777777777777" top="0.7597222222222223" bottom="0.44027777777777777" header="0.5118055555555556" footer="0.5118055555555556"/>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H24"/>
  <sheetViews>
    <sheetView workbookViewId="0" topLeftCell="A1">
      <selection activeCell="B1" sqref="B1"/>
    </sheetView>
  </sheetViews>
  <sheetFormatPr defaultColWidth="9.00390625" defaultRowHeight="12.75"/>
  <cols>
    <col min="1" max="1" width="6.75390625" style="14" customWidth="1"/>
    <col min="2" max="9" width="0" style="14" hidden="1" customWidth="1"/>
    <col min="10" max="16384" width="9.125" style="14" customWidth="1"/>
  </cols>
  <sheetData>
    <row r="1" spans="1:4" ht="12.75">
      <c r="A1" s="15">
        <v>9</v>
      </c>
      <c r="B1" s="15">
        <v>9</v>
      </c>
      <c r="C1" s="15">
        <v>9</v>
      </c>
      <c r="D1" s="15">
        <v>3</v>
      </c>
    </row>
    <row r="2" spans="1:4" ht="12.75">
      <c r="A2" s="15"/>
      <c r="B2" s="15"/>
      <c r="C2" s="15"/>
      <c r="D2" s="15"/>
    </row>
    <row r="3" spans="1:8" ht="12.75">
      <c r="A3" s="15"/>
      <c r="B3" s="15" t="s">
        <v>382</v>
      </c>
      <c r="C3" s="15">
        <v>1</v>
      </c>
      <c r="D3" s="15"/>
      <c r="H3" s="14" t="s">
        <v>383</v>
      </c>
    </row>
    <row r="4" spans="2:8" ht="12.75">
      <c r="B4" s="16" t="s">
        <v>384</v>
      </c>
      <c r="H4" s="16" t="s">
        <v>385</v>
      </c>
    </row>
    <row r="5" spans="2:8" ht="12.75">
      <c r="B5" s="16" t="s">
        <v>386</v>
      </c>
      <c r="H5" s="16" t="s">
        <v>387</v>
      </c>
    </row>
    <row r="6" spans="2:8" ht="12.75">
      <c r="B6" s="16" t="s">
        <v>388</v>
      </c>
      <c r="H6" s="16" t="s">
        <v>389</v>
      </c>
    </row>
    <row r="7" spans="2:8" ht="12.75">
      <c r="B7" s="16" t="s">
        <v>390</v>
      </c>
      <c r="H7" s="16" t="s">
        <v>391</v>
      </c>
    </row>
    <row r="8" spans="2:8" ht="12.75">
      <c r="B8" s="16" t="s">
        <v>392</v>
      </c>
      <c r="H8" s="16" t="s">
        <v>393</v>
      </c>
    </row>
    <row r="9" spans="2:8" ht="12.75">
      <c r="B9" s="16" t="s">
        <v>394</v>
      </c>
      <c r="H9" s="16" t="s">
        <v>395</v>
      </c>
    </row>
    <row r="10" spans="2:8" ht="12.75">
      <c r="B10" s="16" t="s">
        <v>396</v>
      </c>
      <c r="H10" s="16" t="s">
        <v>397</v>
      </c>
    </row>
    <row r="11" spans="2:8" ht="12.75">
      <c r="B11" s="16" t="s">
        <v>398</v>
      </c>
      <c r="H11" s="16" t="s">
        <v>399</v>
      </c>
    </row>
    <row r="12" spans="2:8" ht="12.75">
      <c r="B12" s="16" t="s">
        <v>400</v>
      </c>
      <c r="H12" s="16" t="s">
        <v>401</v>
      </c>
    </row>
    <row r="15" ht="12.75">
      <c r="B15" s="14" t="s">
        <v>402</v>
      </c>
    </row>
    <row r="16" ht="12.75">
      <c r="B16" s="16" t="s">
        <v>403</v>
      </c>
    </row>
    <row r="17" ht="12.75">
      <c r="B17" s="16" t="s">
        <v>404</v>
      </c>
    </row>
    <row r="18" ht="12.75">
      <c r="B18" s="16" t="s">
        <v>405</v>
      </c>
    </row>
    <row r="19" ht="12.75">
      <c r="B19" s="16" t="s">
        <v>406</v>
      </c>
    </row>
    <row r="20" ht="12.75">
      <c r="B20" s="16" t="s">
        <v>407</v>
      </c>
    </row>
    <row r="21" ht="12.75">
      <c r="B21" s="16" t="s">
        <v>408</v>
      </c>
    </row>
    <row r="22" ht="12.75">
      <c r="B22" s="16" t="s">
        <v>409</v>
      </c>
    </row>
    <row r="23" ht="12.75">
      <c r="B23" s="16" t="s">
        <v>410</v>
      </c>
    </row>
    <row r="24" ht="12.75">
      <c r="B24" s="16" t="s">
        <v>411</v>
      </c>
    </row>
  </sheetData>
  <sheetProtection sheet="1" objects="1" scenarios="1"/>
  <printOptions/>
  <pageMargins left="0.7875" right="0.7875" top="0.9840277777777778" bottom="0.9840277777777778" header="0.5118055555555556" footer="0.5118055555555556"/>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N36"/>
  <sheetViews>
    <sheetView workbookViewId="0" topLeftCell="A5">
      <selection activeCell="N17" sqref="N17"/>
    </sheetView>
  </sheetViews>
  <sheetFormatPr defaultColWidth="9.00390625" defaultRowHeight="12.75"/>
  <cols>
    <col min="1" max="1" width="9.125" style="17" customWidth="1"/>
    <col min="2" max="7" width="0" style="17" hidden="1" customWidth="1"/>
    <col min="8" max="8" width="0" style="18" hidden="1" customWidth="1"/>
    <col min="9" max="10" width="0" style="17" hidden="1" customWidth="1"/>
    <col min="11" max="11" width="9.125" style="17" customWidth="1"/>
    <col min="12" max="12" width="11.00390625" style="17" customWidth="1"/>
    <col min="13" max="16384" width="9.125" style="17" customWidth="1"/>
  </cols>
  <sheetData>
    <row r="1" spans="1:8" ht="12.75">
      <c r="A1" s="19" t="s">
        <v>412</v>
      </c>
      <c r="H1" s="18" t="s">
        <v>413</v>
      </c>
    </row>
    <row r="2" ht="12.75">
      <c r="A2" s="20"/>
    </row>
    <row r="3" spans="1:8" ht="12.75">
      <c r="A3" s="20" t="s">
        <v>414</v>
      </c>
      <c r="H3" s="18" t="s">
        <v>415</v>
      </c>
    </row>
    <row r="4" spans="1:8" ht="12.75">
      <c r="A4" s="20" t="s">
        <v>416</v>
      </c>
      <c r="H4" s="18" t="s">
        <v>417</v>
      </c>
    </row>
    <row r="5" ht="12.75">
      <c r="A5" s="20" t="s">
        <v>418</v>
      </c>
    </row>
    <row r="6" ht="12.75">
      <c r="A6" s="20" t="s">
        <v>419</v>
      </c>
    </row>
    <row r="7" ht="12.75">
      <c r="A7" s="20" t="s">
        <v>420</v>
      </c>
    </row>
    <row r="8" spans="1:12" ht="12.75">
      <c r="A8" s="20" t="s">
        <v>421</v>
      </c>
      <c r="J8" s="21">
        <v>5702011414</v>
      </c>
      <c r="L8" s="17">
        <f>J8/2</f>
        <v>2851005707</v>
      </c>
    </row>
    <row r="9" ht="12.75">
      <c r="H9" s="18">
        <f>VALUE(MID(J8,1,1))+VALUE(MID(J8,2,1))+VALUE(MID(J8,3,1))+VALUE(MID(J8,4,1))+VALUE(MID(J8,5,1))+VALUE(MID(J8,6,1))+VALUE(MID(J8,7,1))+VALUE(MID(J8,8,1))+VALUE(MID(J8,9,1))+VALUE(MID(J8,10,1))</f>
        <v>25</v>
      </c>
    </row>
    <row r="10" spans="10:12" ht="12.75">
      <c r="J10" s="17">
        <f>LEN(J8)</f>
        <v>10</v>
      </c>
      <c r="L10" s="17">
        <v>13</v>
      </c>
    </row>
    <row r="11" spans="8:12" ht="12.75">
      <c r="H11" s="18" t="e">
        <f>VALUE(MID(J10,1,1))+VALUE(MID(J10,2,1))+VALUE(MID(J10,3,1))+VALUE(MID(J10,4,1))+VALUE(MID(J10,5,1))+VALUE(MID(J10,6,1))+VALUE(MID(J10,7,1))+VALUE(MID(J10,8,1))+VALUE(MID(J10,9,1))+VALUE(MID(J10,10,1))+VALUE(MID(J10,11,1))+VALUE(MID(J10,12,1))</f>
        <v>#VALUE!</v>
      </c>
      <c r="J11" s="18"/>
      <c r="L11" s="17">
        <v>4</v>
      </c>
    </row>
    <row r="12" spans="3:12" ht="12.75">
      <c r="C12" s="17" t="e">
        <f>#REF!</f>
        <v>#REF!</v>
      </c>
      <c r="L12" s="17">
        <v>4</v>
      </c>
    </row>
    <row r="13" spans="6:12" ht="12.75">
      <c r="F13" s="22" t="e">
        <f>IF($C$15=7,CONCATENATE("0",C12),IF($C$15=6,CONCATENATE("00",C12),IF($C$15=5,CONCATENATE("000",C12),IF($C$15=4,CONCATENATE("0000",C12),IF($C$15=3,CONCATENATE("00000",C12),C12)))))</f>
        <v>#REF!</v>
      </c>
      <c r="L13" s="17">
        <v>4</v>
      </c>
    </row>
    <row r="14" ht="12.75">
      <c r="L14" s="17">
        <v>4</v>
      </c>
    </row>
    <row r="15" spans="3:12" ht="12.75">
      <c r="C15" s="17" t="e">
        <f>LEN(C12)</f>
        <v>#REF!</v>
      </c>
      <c r="F15" s="17" t="e">
        <f>LEN(F13)</f>
        <v>#REF!</v>
      </c>
      <c r="L15" s="17">
        <v>9</v>
      </c>
    </row>
    <row r="17" spans="2:14" ht="12.75">
      <c r="B17" s="23"/>
      <c r="D17" s="20"/>
      <c r="E17" s="20"/>
      <c r="F17" s="20" t="e">
        <f>VALUE(MID(F13,1,1))</f>
        <v>#REF!</v>
      </c>
      <c r="G17" s="20" t="e">
        <f>F17*8</f>
        <v>#REF!</v>
      </c>
      <c r="H17" s="20" t="e">
        <f>F17*8</f>
        <v>#REF!</v>
      </c>
      <c r="I17" s="20"/>
      <c r="L17" s="17">
        <f>SUM(L10:L16)</f>
        <v>38</v>
      </c>
      <c r="N17" s="17">
        <f>H9/11</f>
        <v>2.272727272727273</v>
      </c>
    </row>
    <row r="18" spans="4:9" ht="12.75">
      <c r="D18" s="20"/>
      <c r="E18" s="20"/>
      <c r="F18" s="20" t="e">
        <f>VALUE(MID(F13,2,1))</f>
        <v>#REF!</v>
      </c>
      <c r="G18" s="20" t="e">
        <f>F18*7</f>
        <v>#REF!</v>
      </c>
      <c r="H18" s="20" t="e">
        <f>F18</f>
        <v>#REF!</v>
      </c>
      <c r="I18" s="20"/>
    </row>
    <row r="19" spans="4:9" ht="12.75">
      <c r="D19" s="20"/>
      <c r="E19" s="20"/>
      <c r="F19" s="20" t="e">
        <f>VALUE(MID(F13,3,1))</f>
        <v>#REF!</v>
      </c>
      <c r="G19" s="20" t="e">
        <f>F19*6</f>
        <v>#REF!</v>
      </c>
      <c r="H19" s="20" t="e">
        <f>F19*8</f>
        <v>#REF!</v>
      </c>
      <c r="I19" s="20"/>
    </row>
    <row r="20" spans="4:9" ht="12.75">
      <c r="D20" s="20"/>
      <c r="E20" s="20"/>
      <c r="F20" s="20" t="e">
        <f>VALUE(MID(F13,4,1))</f>
        <v>#REF!</v>
      </c>
      <c r="G20" s="20" t="e">
        <f>F20*5</f>
        <v>#REF!</v>
      </c>
      <c r="H20" s="20" t="e">
        <f>F20*8</f>
        <v>#REF!</v>
      </c>
      <c r="I20" s="20"/>
    </row>
    <row r="21" spans="4:9" ht="12.75">
      <c r="D21" s="24" t="e">
        <f>IF(F28=F25,"OK","OPRAVTE IČO !!!")</f>
        <v>#REF!</v>
      </c>
      <c r="E21" s="20"/>
      <c r="F21" s="20" t="e">
        <f>VALUE(MID(F13,5,1))</f>
        <v>#REF!</v>
      </c>
      <c r="G21" s="20" t="e">
        <f>F21*4</f>
        <v>#REF!</v>
      </c>
      <c r="H21" s="20" t="e">
        <f>F21*8</f>
        <v>#REF!</v>
      </c>
      <c r="I21" s="20"/>
    </row>
    <row r="22" spans="4:9" ht="12.75">
      <c r="D22" s="20"/>
      <c r="E22" s="20"/>
      <c r="F22" s="20" t="e">
        <f>VALUE(MID(F13,6,1))</f>
        <v>#REF!</v>
      </c>
      <c r="G22" s="20" t="e">
        <f>F22*3</f>
        <v>#REF!</v>
      </c>
      <c r="H22" s="20" t="e">
        <f>F22*8</f>
        <v>#REF!</v>
      </c>
      <c r="I22" s="20"/>
    </row>
    <row r="23" spans="4:9" ht="12.75">
      <c r="D23" s="20"/>
      <c r="E23" s="20"/>
      <c r="F23" s="20" t="e">
        <f>VALUE(MID(F13,7,1))</f>
        <v>#REF!</v>
      </c>
      <c r="G23" s="20" t="e">
        <f>F23*2</f>
        <v>#REF!</v>
      </c>
      <c r="H23" s="20" t="e">
        <f>F23*8</f>
        <v>#REF!</v>
      </c>
      <c r="I23" s="20"/>
    </row>
    <row r="24" spans="4:9" ht="12.75">
      <c r="D24" s="20"/>
      <c r="E24" s="20"/>
      <c r="F24" s="25" t="e">
        <f>VALUE(MID(F13,8,1))</f>
        <v>#REF!</v>
      </c>
      <c r="G24" s="20"/>
      <c r="H24" s="26"/>
      <c r="I24" s="20"/>
    </row>
    <row r="25" spans="4:9" ht="12.75">
      <c r="D25" s="20"/>
      <c r="E25" s="20"/>
      <c r="F25" s="27" t="e">
        <f>VALUE(F24)</f>
        <v>#REF!</v>
      </c>
      <c r="G25" s="20" t="e">
        <f>SUM(G17:G24)</f>
        <v>#REF!</v>
      </c>
      <c r="H25" s="26" t="e">
        <f>CEILING(G25/11,1)</f>
        <v>#REF!</v>
      </c>
      <c r="I25" s="20"/>
    </row>
    <row r="26" spans="4:9" ht="12.75">
      <c r="D26" s="20"/>
      <c r="E26" s="20"/>
      <c r="F26" s="20"/>
      <c r="G26" s="20"/>
      <c r="H26" s="26"/>
      <c r="I26" s="20"/>
    </row>
    <row r="27" spans="4:9" ht="12.75">
      <c r="D27" s="20"/>
      <c r="E27" s="20"/>
      <c r="F27" s="20"/>
      <c r="G27" s="20"/>
      <c r="H27" s="26" t="e">
        <f>TRUNC(G25/11)+1</f>
        <v>#REF!</v>
      </c>
      <c r="I27" s="25" t="e">
        <f>H27*11-G25</f>
        <v>#REF!</v>
      </c>
    </row>
    <row r="28" spans="4:6" ht="12.75">
      <c r="D28" s="26"/>
      <c r="F28" s="28" t="e">
        <f>IF(I27&lt;10,I27,I27-10)</f>
        <v>#REF!</v>
      </c>
    </row>
    <row r="29" ht="12.75">
      <c r="D29" s="26"/>
    </row>
    <row r="30" ht="12.75">
      <c r="D30" s="26"/>
    </row>
    <row r="31" ht="12.75">
      <c r="D31" s="26"/>
    </row>
    <row r="32" ht="12.75">
      <c r="D32" s="26"/>
    </row>
    <row r="33" ht="12.75">
      <c r="D33" s="26"/>
    </row>
    <row r="34" ht="12.75">
      <c r="D34" s="26"/>
    </row>
    <row r="35" ht="12.75">
      <c r="D35" s="26"/>
    </row>
    <row r="36" ht="12.75">
      <c r="D36" s="26"/>
    </row>
  </sheetData>
  <sheetProtection sheet="1" objects="1" scenarios="1"/>
  <conditionalFormatting sqref="C12">
    <cfRule type="expression" priority="1" dxfId="0" stopIfTrue="1">
      <formula>"délka=8"</formula>
    </cfRule>
  </conditionalFormatting>
  <printOptions/>
  <pageMargins left="0.7875" right="0.7875" top="0.9840277777777778" bottom="0.9840277777777778" header="0.5118055555555556" footer="0.5118055555555556"/>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I91"/>
  <sheetViews>
    <sheetView workbookViewId="0" topLeftCell="A70">
      <selection activeCell="U10" sqref="U10"/>
    </sheetView>
  </sheetViews>
  <sheetFormatPr defaultColWidth="9.00390625" defaultRowHeight="12.75"/>
  <cols>
    <col min="1" max="1" width="7.75390625" style="0" customWidth="1"/>
    <col min="2" max="2" width="3.75390625" style="0" customWidth="1"/>
    <col min="3" max="3" width="87.00390625" style="0" customWidth="1"/>
  </cols>
  <sheetData>
    <row r="1" spans="1:3" ht="16.5" customHeight="1">
      <c r="A1" s="29"/>
      <c r="B1" s="30"/>
      <c r="C1" s="31"/>
    </row>
    <row r="2" spans="1:3" ht="15">
      <c r="A2" s="32" t="s">
        <v>422</v>
      </c>
      <c r="B2" s="32"/>
      <c r="C2" s="32"/>
    </row>
    <row r="3" spans="1:9" ht="36.75" customHeight="1">
      <c r="A3" s="33" t="s">
        <v>423</v>
      </c>
      <c r="B3" s="33"/>
      <c r="C3" s="33"/>
      <c r="D3" s="34"/>
      <c r="E3" s="35"/>
      <c r="F3" s="35"/>
      <c r="G3" s="35"/>
      <c r="H3" s="35"/>
      <c r="I3" s="35"/>
    </row>
    <row r="4" spans="1:9" ht="4.5" customHeight="1">
      <c r="A4" s="36"/>
      <c r="B4" s="37"/>
      <c r="C4" s="38"/>
      <c r="D4" s="34"/>
      <c r="E4" s="35"/>
      <c r="F4" s="35"/>
      <c r="G4" s="35"/>
      <c r="H4" s="35"/>
      <c r="I4" s="35"/>
    </row>
    <row r="5" spans="1:3" ht="6" customHeight="1">
      <c r="A5" s="39"/>
      <c r="B5" s="39"/>
      <c r="C5" s="39"/>
    </row>
    <row r="6" spans="1:3" ht="15" customHeight="1">
      <c r="A6" s="40" t="s">
        <v>424</v>
      </c>
      <c r="B6" s="40"/>
      <c r="C6" s="40"/>
    </row>
    <row r="7" spans="1:3" ht="15" customHeight="1">
      <c r="A7" s="39"/>
      <c r="B7" s="39"/>
      <c r="C7" s="39"/>
    </row>
    <row r="8" spans="1:3" ht="9" customHeight="1">
      <c r="A8" s="39"/>
      <c r="B8" s="39"/>
      <c r="C8" s="39"/>
    </row>
    <row r="9" spans="1:3" ht="15" customHeight="1">
      <c r="A9" s="41" t="s">
        <v>425</v>
      </c>
      <c r="B9" s="41"/>
      <c r="C9" s="42" t="s">
        <v>426</v>
      </c>
    </row>
    <row r="10" spans="1:3" ht="9" customHeight="1">
      <c r="A10" s="43"/>
      <c r="B10" s="39"/>
      <c r="C10" s="43"/>
    </row>
    <row r="11" spans="1:3" ht="15" customHeight="1">
      <c r="A11" s="44" t="s">
        <v>427</v>
      </c>
      <c r="B11" s="44"/>
      <c r="C11" s="45" t="s">
        <v>428</v>
      </c>
    </row>
    <row r="12" spans="1:3" s="49" customFormat="1" ht="15" customHeight="1">
      <c r="A12" s="46"/>
      <c r="B12" s="47"/>
      <c r="C12" s="48" t="s">
        <v>429</v>
      </c>
    </row>
    <row r="13" spans="1:3" s="49" customFormat="1" ht="15" customHeight="1">
      <c r="A13" s="50"/>
      <c r="B13" s="51"/>
      <c r="C13" s="52" t="s">
        <v>430</v>
      </c>
    </row>
    <row r="14" spans="1:3" ht="4.5" customHeight="1">
      <c r="A14" s="53"/>
      <c r="B14" s="38"/>
      <c r="C14" s="43"/>
    </row>
    <row r="15" spans="1:3" ht="15" customHeight="1">
      <c r="A15" s="44" t="s">
        <v>431</v>
      </c>
      <c r="B15" s="44"/>
      <c r="C15" s="54" t="s">
        <v>432</v>
      </c>
    </row>
    <row r="16" spans="1:3" ht="15" customHeight="1">
      <c r="A16" s="55"/>
      <c r="B16" s="56"/>
      <c r="C16" s="57" t="s">
        <v>433</v>
      </c>
    </row>
    <row r="17" spans="1:3" ht="4.5" customHeight="1">
      <c r="A17" s="53"/>
      <c r="B17" s="38"/>
      <c r="C17" s="43"/>
    </row>
    <row r="18" spans="1:3" ht="15" customHeight="1">
      <c r="A18" s="44" t="s">
        <v>434</v>
      </c>
      <c r="B18" s="44"/>
      <c r="C18" s="54" t="s">
        <v>435</v>
      </c>
    </row>
    <row r="19" spans="1:3" ht="15" customHeight="1">
      <c r="A19" s="55"/>
      <c r="B19" s="56"/>
      <c r="C19" s="57" t="s">
        <v>433</v>
      </c>
    </row>
    <row r="20" spans="1:3" ht="4.5" customHeight="1">
      <c r="A20" s="53"/>
      <c r="B20" s="38"/>
      <c r="C20" s="43"/>
    </row>
    <row r="21" spans="1:3" ht="15" customHeight="1">
      <c r="A21" s="44" t="s">
        <v>436</v>
      </c>
      <c r="B21" s="44"/>
      <c r="C21" s="54" t="s">
        <v>437</v>
      </c>
    </row>
    <row r="22" spans="1:3" ht="15" customHeight="1">
      <c r="A22" s="58"/>
      <c r="B22" s="59"/>
      <c r="C22" s="60" t="s">
        <v>438</v>
      </c>
    </row>
    <row r="23" spans="1:3" ht="15" customHeight="1">
      <c r="A23" s="61"/>
      <c r="B23" s="59"/>
      <c r="C23" s="60" t="s">
        <v>439</v>
      </c>
    </row>
    <row r="24" spans="1:3" ht="15" customHeight="1">
      <c r="A24" s="61"/>
      <c r="B24" s="59"/>
      <c r="C24" s="60" t="s">
        <v>440</v>
      </c>
    </row>
    <row r="25" spans="1:3" ht="15" customHeight="1">
      <c r="A25" s="61"/>
      <c r="B25" s="59"/>
      <c r="C25" s="60" t="s">
        <v>441</v>
      </c>
    </row>
    <row r="26" spans="1:3" ht="15" customHeight="1">
      <c r="A26" s="61"/>
      <c r="B26" s="59"/>
      <c r="C26" s="62" t="s">
        <v>442</v>
      </c>
    </row>
    <row r="27" spans="1:3" ht="15" customHeight="1">
      <c r="A27" s="61"/>
      <c r="B27" s="59"/>
      <c r="C27" s="63" t="s">
        <v>443</v>
      </c>
    </row>
    <row r="28" spans="1:3" ht="15" customHeight="1">
      <c r="A28" s="55"/>
      <c r="B28" s="56"/>
      <c r="C28" s="64" t="s">
        <v>444</v>
      </c>
    </row>
    <row r="29" spans="1:3" ht="4.5" customHeight="1">
      <c r="A29" s="53"/>
      <c r="B29" s="53"/>
      <c r="C29" s="65"/>
    </row>
    <row r="30" spans="1:3" ht="15" customHeight="1">
      <c r="A30" s="44" t="s">
        <v>445</v>
      </c>
      <c r="B30" s="44"/>
      <c r="C30" s="54" t="s">
        <v>446</v>
      </c>
    </row>
    <row r="31" spans="1:3" ht="15" customHeight="1">
      <c r="A31" s="58"/>
      <c r="B31" s="59"/>
      <c r="C31" s="60" t="s">
        <v>447</v>
      </c>
    </row>
    <row r="32" spans="1:3" ht="15" customHeight="1">
      <c r="A32" s="61"/>
      <c r="B32" s="59"/>
      <c r="C32" s="60" t="s">
        <v>448</v>
      </c>
    </row>
    <row r="33" spans="1:3" ht="15" customHeight="1">
      <c r="A33" s="61"/>
      <c r="B33" s="59"/>
      <c r="C33" s="60" t="s">
        <v>449</v>
      </c>
    </row>
    <row r="34" spans="1:3" ht="15" customHeight="1">
      <c r="A34" s="55"/>
      <c r="B34" s="56"/>
      <c r="C34" s="57" t="s">
        <v>450</v>
      </c>
    </row>
    <row r="35" spans="1:3" ht="5.25" customHeight="1">
      <c r="A35" s="53"/>
      <c r="B35" s="38"/>
      <c r="C35" s="43"/>
    </row>
    <row r="36" spans="1:3" ht="15" customHeight="1">
      <c r="A36" s="44" t="s">
        <v>451</v>
      </c>
      <c r="B36" s="44"/>
      <c r="C36" s="54" t="s">
        <v>452</v>
      </c>
    </row>
    <row r="37" spans="1:3" ht="15" customHeight="1">
      <c r="A37" s="58"/>
      <c r="B37" s="59"/>
      <c r="C37" s="66" t="s">
        <v>453</v>
      </c>
    </row>
    <row r="38" spans="1:3" ht="15" customHeight="1">
      <c r="A38" s="61"/>
      <c r="B38" s="59"/>
      <c r="C38" s="66" t="s">
        <v>454</v>
      </c>
    </row>
    <row r="39" spans="1:3" ht="15" customHeight="1">
      <c r="A39" s="61"/>
      <c r="B39" s="59"/>
      <c r="C39" s="66" t="s">
        <v>455</v>
      </c>
    </row>
    <row r="40" spans="1:3" ht="15" customHeight="1">
      <c r="A40" s="55"/>
      <c r="B40" s="56"/>
      <c r="C40" s="67" t="s">
        <v>456</v>
      </c>
    </row>
    <row r="41" spans="1:3" ht="5.25" customHeight="1">
      <c r="A41" s="53"/>
      <c r="B41" s="38"/>
      <c r="C41" s="43"/>
    </row>
    <row r="42" spans="1:3" ht="15" customHeight="1">
      <c r="A42" s="44" t="s">
        <v>457</v>
      </c>
      <c r="B42" s="44"/>
      <c r="C42" s="54" t="s">
        <v>458</v>
      </c>
    </row>
    <row r="43" spans="1:3" ht="15" customHeight="1">
      <c r="A43" s="58"/>
      <c r="B43" s="59"/>
      <c r="C43" s="66" t="s">
        <v>459</v>
      </c>
    </row>
    <row r="44" spans="1:3" ht="15" customHeight="1">
      <c r="A44" s="61"/>
      <c r="B44" s="59"/>
      <c r="C44" s="66" t="s">
        <v>460</v>
      </c>
    </row>
    <row r="45" spans="1:3" ht="15" customHeight="1">
      <c r="A45" s="61"/>
      <c r="B45" s="59"/>
      <c r="C45" s="66" t="s">
        <v>461</v>
      </c>
    </row>
    <row r="46" spans="1:3" ht="15" customHeight="1">
      <c r="A46" s="55"/>
      <c r="B46" s="56"/>
      <c r="C46" s="67" t="s">
        <v>456</v>
      </c>
    </row>
    <row r="47" spans="1:3" ht="6.75" customHeight="1">
      <c r="A47" s="53"/>
      <c r="B47" s="38"/>
      <c r="C47" s="43"/>
    </row>
    <row r="48" spans="1:3" ht="15" customHeight="1">
      <c r="A48" s="44" t="s">
        <v>462</v>
      </c>
      <c r="B48" s="44"/>
      <c r="C48" s="54" t="s">
        <v>463</v>
      </c>
    </row>
    <row r="49" spans="1:3" ht="15" customHeight="1">
      <c r="A49" s="58"/>
      <c r="B49" s="59"/>
      <c r="C49" s="66" t="s">
        <v>464</v>
      </c>
    </row>
    <row r="50" spans="1:3" ht="15" customHeight="1">
      <c r="A50" s="61"/>
      <c r="B50" s="59"/>
      <c r="C50" s="66" t="s">
        <v>465</v>
      </c>
    </row>
    <row r="51" spans="1:3" ht="15" customHeight="1">
      <c r="A51" s="61"/>
      <c r="B51" s="59"/>
      <c r="C51" s="66" t="s">
        <v>466</v>
      </c>
    </row>
    <row r="52" spans="1:3" ht="15" customHeight="1">
      <c r="A52" s="55"/>
      <c r="B52" s="56"/>
      <c r="C52" s="67" t="s">
        <v>456</v>
      </c>
    </row>
    <row r="53" spans="1:3" ht="6" customHeight="1">
      <c r="A53" s="53"/>
      <c r="B53" s="53"/>
      <c r="C53" s="68"/>
    </row>
    <row r="54" spans="1:3" ht="15" customHeight="1">
      <c r="A54" s="44" t="s">
        <v>467</v>
      </c>
      <c r="B54" s="44"/>
      <c r="C54" s="54" t="s">
        <v>468</v>
      </c>
    </row>
    <row r="55" spans="1:3" ht="15" customHeight="1">
      <c r="A55" s="58"/>
      <c r="B55" s="59"/>
      <c r="C55" s="66" t="s">
        <v>469</v>
      </c>
    </row>
    <row r="56" spans="1:3" ht="15" customHeight="1">
      <c r="A56" s="61"/>
      <c r="B56" s="59"/>
      <c r="C56" s="66" t="s">
        <v>465</v>
      </c>
    </row>
    <row r="57" spans="1:3" ht="15" customHeight="1">
      <c r="A57" s="61"/>
      <c r="B57" s="59"/>
      <c r="C57" s="66" t="s">
        <v>470</v>
      </c>
    </row>
    <row r="58" spans="1:3" ht="15" customHeight="1">
      <c r="A58" s="55"/>
      <c r="B58" s="56"/>
      <c r="C58" s="67" t="s">
        <v>456</v>
      </c>
    </row>
    <row r="59" spans="1:3" ht="6" customHeight="1">
      <c r="A59" s="53"/>
      <c r="B59" s="38"/>
      <c r="C59" s="43"/>
    </row>
    <row r="60" spans="1:3" ht="15" customHeight="1">
      <c r="A60" s="44" t="s">
        <v>471</v>
      </c>
      <c r="B60" s="44"/>
      <c r="C60" s="54" t="s">
        <v>472</v>
      </c>
    </row>
    <row r="61" spans="1:3" ht="15" customHeight="1">
      <c r="A61" s="58"/>
      <c r="B61" s="59"/>
      <c r="C61" s="66" t="s">
        <v>473</v>
      </c>
    </row>
    <row r="62" spans="1:3" ht="15" customHeight="1">
      <c r="A62" s="58"/>
      <c r="B62" s="59"/>
      <c r="C62" s="66" t="s">
        <v>474</v>
      </c>
    </row>
    <row r="63" spans="1:3" ht="15" customHeight="1">
      <c r="A63" s="61"/>
      <c r="B63" s="59"/>
      <c r="C63" s="66" t="s">
        <v>475</v>
      </c>
    </row>
    <row r="64" spans="1:3" ht="15" customHeight="1">
      <c r="A64" s="55"/>
      <c r="B64" s="56"/>
      <c r="C64" s="69" t="s">
        <v>476</v>
      </c>
    </row>
    <row r="65" spans="1:3" ht="15" customHeight="1">
      <c r="A65" s="53"/>
      <c r="B65" s="53"/>
      <c r="C65" s="68"/>
    </row>
    <row r="66" ht="9.75" customHeight="1"/>
    <row r="67" spans="1:3" ht="15" customHeight="1">
      <c r="A67" s="44" t="s">
        <v>477</v>
      </c>
      <c r="B67" s="44"/>
      <c r="C67" s="54" t="s">
        <v>478</v>
      </c>
    </row>
    <row r="68" spans="1:3" ht="15" customHeight="1">
      <c r="A68" s="70"/>
      <c r="B68" s="71"/>
      <c r="C68" s="66" t="s">
        <v>479</v>
      </c>
    </row>
    <row r="69" spans="1:3" ht="15" customHeight="1">
      <c r="A69" s="70"/>
      <c r="B69" s="71"/>
      <c r="C69" s="66" t="s">
        <v>480</v>
      </c>
    </row>
    <row r="70" spans="1:3" ht="15" customHeight="1">
      <c r="A70" s="70"/>
      <c r="B70" s="71"/>
      <c r="C70" s="66" t="s">
        <v>481</v>
      </c>
    </row>
    <row r="71" spans="1:3" ht="15" customHeight="1">
      <c r="A71" s="72"/>
      <c r="B71" s="73"/>
      <c r="C71" s="67" t="s">
        <v>456</v>
      </c>
    </row>
    <row r="72" spans="1:3" ht="5.25" customHeight="1">
      <c r="A72" s="53"/>
      <c r="B72" s="38"/>
      <c r="C72" s="43"/>
    </row>
    <row r="73" spans="1:3" ht="15" customHeight="1">
      <c r="A73" s="44" t="s">
        <v>482</v>
      </c>
      <c r="B73" s="44"/>
      <c r="C73" s="54" t="s">
        <v>483</v>
      </c>
    </row>
    <row r="74" spans="1:3" ht="15" customHeight="1">
      <c r="A74" s="55"/>
      <c r="B74" s="56"/>
      <c r="C74" s="57" t="s">
        <v>484</v>
      </c>
    </row>
    <row r="75" spans="1:3" ht="4.5" customHeight="1">
      <c r="A75" s="53"/>
      <c r="B75" s="38"/>
      <c r="C75" s="43"/>
    </row>
    <row r="76" spans="1:3" ht="15" customHeight="1">
      <c r="A76" s="44" t="s">
        <v>485</v>
      </c>
      <c r="B76" s="44"/>
      <c r="C76" s="54" t="s">
        <v>486</v>
      </c>
    </row>
    <row r="77" spans="1:3" ht="15" customHeight="1">
      <c r="A77" s="55"/>
      <c r="B77" s="56"/>
      <c r="C77" s="57" t="s">
        <v>484</v>
      </c>
    </row>
    <row r="78" spans="1:3" ht="4.5" customHeight="1">
      <c r="A78" s="53"/>
      <c r="B78" s="38"/>
      <c r="C78" s="43"/>
    </row>
    <row r="79" spans="1:3" ht="15" customHeight="1">
      <c r="A79" s="44" t="s">
        <v>487</v>
      </c>
      <c r="B79" s="44"/>
      <c r="C79" s="54" t="s">
        <v>488</v>
      </c>
    </row>
    <row r="80" spans="1:3" ht="15" customHeight="1">
      <c r="A80" s="55"/>
      <c r="B80" s="56"/>
      <c r="C80" s="57" t="s">
        <v>489</v>
      </c>
    </row>
    <row r="81" spans="1:3" ht="4.5" customHeight="1">
      <c r="A81" s="53"/>
      <c r="B81" s="38"/>
      <c r="C81" s="43"/>
    </row>
    <row r="82" spans="1:3" ht="15" customHeight="1">
      <c r="A82" s="44" t="s">
        <v>490</v>
      </c>
      <c r="B82" s="44"/>
      <c r="C82" s="54" t="s">
        <v>491</v>
      </c>
    </row>
    <row r="83" spans="1:3" ht="15" customHeight="1">
      <c r="A83" s="55"/>
      <c r="B83" s="56"/>
      <c r="C83" s="57" t="s">
        <v>492</v>
      </c>
    </row>
    <row r="84" spans="1:3" ht="15" customHeight="1">
      <c r="A84" s="39"/>
      <c r="B84" s="39"/>
      <c r="C84" s="39"/>
    </row>
    <row r="85" spans="1:3" ht="15" customHeight="1">
      <c r="A85" s="39"/>
      <c r="B85" s="39"/>
      <c r="C85" s="39"/>
    </row>
    <row r="86" spans="1:3" ht="15" customHeight="1">
      <c r="A86" s="39"/>
      <c r="B86" s="39"/>
      <c r="C86" s="39"/>
    </row>
    <row r="87" spans="1:3" ht="15" customHeight="1">
      <c r="A87" s="39"/>
      <c r="B87" s="39"/>
      <c r="C87" s="39"/>
    </row>
    <row r="88" spans="1:3" ht="15" customHeight="1">
      <c r="A88" s="74"/>
      <c r="B88" s="74"/>
      <c r="C88" s="74"/>
    </row>
    <row r="89" spans="1:3" ht="15" customHeight="1">
      <c r="A89" s="74"/>
      <c r="B89" s="74"/>
      <c r="C89" s="74"/>
    </row>
    <row r="90" spans="1:3" ht="15" customHeight="1">
      <c r="A90" s="74"/>
      <c r="B90" s="74"/>
      <c r="C90" s="74"/>
    </row>
    <row r="91" spans="1:3" ht="15" customHeight="1">
      <c r="A91" s="74"/>
      <c r="B91" s="74"/>
      <c r="C91" s="74"/>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sheet="1" objects="1" scenarios="1"/>
  <mergeCells count="19">
    <mergeCell ref="A2:C2"/>
    <mergeCell ref="A3:C3"/>
    <mergeCell ref="A6:C6"/>
    <mergeCell ref="A9:B9"/>
    <mergeCell ref="A11:B11"/>
    <mergeCell ref="A15:B15"/>
    <mergeCell ref="A18:B18"/>
    <mergeCell ref="A21:B21"/>
    <mergeCell ref="A30:B30"/>
    <mergeCell ref="A36:B36"/>
    <mergeCell ref="A42:B42"/>
    <mergeCell ref="A48:B48"/>
    <mergeCell ref="A54:B54"/>
    <mergeCell ref="A60:B60"/>
    <mergeCell ref="A67:B67"/>
    <mergeCell ref="A73:B73"/>
    <mergeCell ref="A76:B76"/>
    <mergeCell ref="A79:B79"/>
    <mergeCell ref="A82:B82"/>
  </mergeCells>
  <printOptions/>
  <pageMargins left="0.9055555555555556" right="0.3541666666666667" top="0.9055555555555556" bottom="1.1416666666666668" header="0.31527777777777777" footer="0.47222222222222227"/>
  <pageSetup horizontalDpi="300" verticalDpi="300" orientation="portrait" paperSize="9" scale="85"/>
  <headerFooter alignWithMargins="0">
    <oddHeader>&amp;RPříloha č.2 k vyhlášce č.     /</oddHeader>
    <oddFooter>&amp;CStrana &amp;P</oddFooter>
  </headerFooter>
  <rowBreaks count="1" manualBreakCount="1">
    <brk id="59" max="255" man="1"/>
  </rowBreaks>
</worksheet>
</file>

<file path=xl/worksheets/sheet5.xml><?xml version="1.0" encoding="utf-8"?>
<worksheet xmlns="http://schemas.openxmlformats.org/spreadsheetml/2006/main" xmlns:r="http://schemas.openxmlformats.org/officeDocument/2006/relationships">
  <dimension ref="A1:IV545"/>
  <sheetViews>
    <sheetView zoomScaleSheetLayoutView="75" workbookViewId="0" topLeftCell="A1">
      <selection activeCell="U10" sqref="U10"/>
    </sheetView>
  </sheetViews>
  <sheetFormatPr defaultColWidth="9.00390625" defaultRowHeight="12.75"/>
  <cols>
    <col min="1" max="1" width="106.00390625" style="0" customWidth="1"/>
  </cols>
  <sheetData>
    <row r="1" spans="1:256" ht="15">
      <c r="A1" s="75" t="s">
        <v>493</v>
      </c>
      <c r="B1" s="75" t="s">
        <v>422</v>
      </c>
      <c r="C1" s="75" t="s">
        <v>422</v>
      </c>
      <c r="D1" s="75" t="s">
        <v>422</v>
      </c>
      <c r="E1" s="75" t="s">
        <v>422</v>
      </c>
      <c r="F1" s="75" t="s">
        <v>422</v>
      </c>
      <c r="G1" s="75" t="s">
        <v>422</v>
      </c>
      <c r="H1" s="75" t="s">
        <v>422</v>
      </c>
      <c r="I1" s="75" t="s">
        <v>422</v>
      </c>
      <c r="J1" s="75" t="s">
        <v>422</v>
      </c>
      <c r="K1" s="75" t="s">
        <v>422</v>
      </c>
      <c r="L1" s="75" t="s">
        <v>422</v>
      </c>
      <c r="M1" s="75" t="s">
        <v>422</v>
      </c>
      <c r="N1" s="75" t="s">
        <v>422</v>
      </c>
      <c r="O1" s="75" t="s">
        <v>422</v>
      </c>
      <c r="P1" s="75" t="s">
        <v>422</v>
      </c>
      <c r="Q1" s="75" t="s">
        <v>422</v>
      </c>
      <c r="R1" s="75" t="s">
        <v>422</v>
      </c>
      <c r="S1" s="75" t="s">
        <v>422</v>
      </c>
      <c r="T1" s="75" t="s">
        <v>422</v>
      </c>
      <c r="U1" s="75" t="s">
        <v>422</v>
      </c>
      <c r="V1" s="75" t="s">
        <v>422</v>
      </c>
      <c r="W1" s="75" t="s">
        <v>422</v>
      </c>
      <c r="X1" s="75" t="s">
        <v>422</v>
      </c>
      <c r="Y1" s="75" t="s">
        <v>422</v>
      </c>
      <c r="Z1" s="75" t="s">
        <v>422</v>
      </c>
      <c r="AA1" s="75" t="s">
        <v>422</v>
      </c>
      <c r="AB1" s="75" t="s">
        <v>422</v>
      </c>
      <c r="AC1" s="75" t="s">
        <v>422</v>
      </c>
      <c r="AD1" s="75" t="s">
        <v>422</v>
      </c>
      <c r="AE1" s="75" t="s">
        <v>422</v>
      </c>
      <c r="AF1" s="75" t="s">
        <v>422</v>
      </c>
      <c r="AG1" s="75" t="s">
        <v>422</v>
      </c>
      <c r="AH1" s="75" t="s">
        <v>422</v>
      </c>
      <c r="AI1" s="75" t="s">
        <v>422</v>
      </c>
      <c r="AJ1" s="75" t="s">
        <v>422</v>
      </c>
      <c r="AK1" s="75" t="s">
        <v>422</v>
      </c>
      <c r="AL1" s="75" t="s">
        <v>422</v>
      </c>
      <c r="AM1" s="75" t="s">
        <v>422</v>
      </c>
      <c r="AN1" s="75" t="s">
        <v>422</v>
      </c>
      <c r="AO1" s="75" t="s">
        <v>422</v>
      </c>
      <c r="AP1" s="75" t="s">
        <v>422</v>
      </c>
      <c r="AQ1" s="75" t="s">
        <v>422</v>
      </c>
      <c r="AR1" s="75" t="s">
        <v>422</v>
      </c>
      <c r="AS1" s="75" t="s">
        <v>422</v>
      </c>
      <c r="AT1" s="75" t="s">
        <v>422</v>
      </c>
      <c r="AU1" s="75" t="s">
        <v>422</v>
      </c>
      <c r="AV1" s="75" t="s">
        <v>422</v>
      </c>
      <c r="AW1" s="75" t="s">
        <v>422</v>
      </c>
      <c r="AX1" s="75" t="s">
        <v>422</v>
      </c>
      <c r="AY1" s="75" t="s">
        <v>422</v>
      </c>
      <c r="AZ1" s="75" t="s">
        <v>422</v>
      </c>
      <c r="BA1" s="75" t="s">
        <v>422</v>
      </c>
      <c r="BB1" s="75" t="s">
        <v>422</v>
      </c>
      <c r="BC1" s="75" t="s">
        <v>422</v>
      </c>
      <c r="BD1" s="75" t="s">
        <v>422</v>
      </c>
      <c r="BE1" s="75" t="s">
        <v>422</v>
      </c>
      <c r="BF1" s="75" t="s">
        <v>422</v>
      </c>
      <c r="BG1" s="75" t="s">
        <v>422</v>
      </c>
      <c r="BH1" s="75" t="s">
        <v>422</v>
      </c>
      <c r="BI1" s="75" t="s">
        <v>422</v>
      </c>
      <c r="BJ1" s="75" t="s">
        <v>422</v>
      </c>
      <c r="BK1" s="75" t="s">
        <v>422</v>
      </c>
      <c r="BL1" s="75" t="s">
        <v>422</v>
      </c>
      <c r="BM1" s="75" t="s">
        <v>422</v>
      </c>
      <c r="BN1" s="75" t="s">
        <v>422</v>
      </c>
      <c r="BO1" s="75" t="s">
        <v>422</v>
      </c>
      <c r="BP1" s="75" t="s">
        <v>422</v>
      </c>
      <c r="BQ1" s="75" t="s">
        <v>422</v>
      </c>
      <c r="BR1" s="75" t="s">
        <v>422</v>
      </c>
      <c r="BS1" s="75" t="s">
        <v>422</v>
      </c>
      <c r="BT1" s="75" t="s">
        <v>422</v>
      </c>
      <c r="BU1" s="75" t="s">
        <v>422</v>
      </c>
      <c r="BV1" s="75" t="s">
        <v>422</v>
      </c>
      <c r="BW1" s="75" t="s">
        <v>422</v>
      </c>
      <c r="BX1" s="75" t="s">
        <v>422</v>
      </c>
      <c r="BY1" s="75" t="s">
        <v>422</v>
      </c>
      <c r="BZ1" s="75" t="s">
        <v>422</v>
      </c>
      <c r="CA1" s="75" t="s">
        <v>422</v>
      </c>
      <c r="CB1" s="75" t="s">
        <v>422</v>
      </c>
      <c r="CC1" s="75" t="s">
        <v>422</v>
      </c>
      <c r="CD1" s="75" t="s">
        <v>422</v>
      </c>
      <c r="CE1" s="75" t="s">
        <v>422</v>
      </c>
      <c r="CF1" s="75" t="s">
        <v>422</v>
      </c>
      <c r="CG1" s="75" t="s">
        <v>422</v>
      </c>
      <c r="CH1" s="75" t="s">
        <v>422</v>
      </c>
      <c r="CI1" s="75" t="s">
        <v>422</v>
      </c>
      <c r="CJ1" s="75" t="s">
        <v>422</v>
      </c>
      <c r="CK1" s="75" t="s">
        <v>422</v>
      </c>
      <c r="CL1" s="75" t="s">
        <v>422</v>
      </c>
      <c r="CM1" s="75" t="s">
        <v>422</v>
      </c>
      <c r="CN1" s="75" t="s">
        <v>422</v>
      </c>
      <c r="CO1" s="75" t="s">
        <v>422</v>
      </c>
      <c r="CP1" s="75" t="s">
        <v>422</v>
      </c>
      <c r="CQ1" s="75" t="s">
        <v>422</v>
      </c>
      <c r="CR1" s="75" t="s">
        <v>422</v>
      </c>
      <c r="CS1" s="75" t="s">
        <v>422</v>
      </c>
      <c r="CT1" s="75" t="s">
        <v>422</v>
      </c>
      <c r="CU1" s="75" t="s">
        <v>422</v>
      </c>
      <c r="CV1" s="75" t="s">
        <v>422</v>
      </c>
      <c r="CW1" s="75" t="s">
        <v>422</v>
      </c>
      <c r="CX1" s="75" t="s">
        <v>422</v>
      </c>
      <c r="CY1" s="75" t="s">
        <v>422</v>
      </c>
      <c r="CZ1" s="75" t="s">
        <v>422</v>
      </c>
      <c r="DA1" s="75" t="s">
        <v>422</v>
      </c>
      <c r="DB1" s="75" t="s">
        <v>422</v>
      </c>
      <c r="DC1" s="75" t="s">
        <v>422</v>
      </c>
      <c r="DD1" s="75" t="s">
        <v>422</v>
      </c>
      <c r="DE1" s="75" t="s">
        <v>422</v>
      </c>
      <c r="DF1" s="75" t="s">
        <v>422</v>
      </c>
      <c r="DG1" s="75" t="s">
        <v>422</v>
      </c>
      <c r="DH1" s="75" t="s">
        <v>422</v>
      </c>
      <c r="DI1" s="75" t="s">
        <v>422</v>
      </c>
      <c r="DJ1" s="75" t="s">
        <v>422</v>
      </c>
      <c r="DK1" s="75" t="s">
        <v>422</v>
      </c>
      <c r="DL1" s="75" t="s">
        <v>422</v>
      </c>
      <c r="DM1" s="75" t="s">
        <v>422</v>
      </c>
      <c r="DN1" s="75" t="s">
        <v>422</v>
      </c>
      <c r="DO1" s="75" t="s">
        <v>422</v>
      </c>
      <c r="DP1" s="75" t="s">
        <v>422</v>
      </c>
      <c r="DQ1" s="75" t="s">
        <v>422</v>
      </c>
      <c r="DR1" s="75" t="s">
        <v>422</v>
      </c>
      <c r="DS1" s="75" t="s">
        <v>422</v>
      </c>
      <c r="DT1" s="75" t="s">
        <v>422</v>
      </c>
      <c r="DU1" s="75" t="s">
        <v>422</v>
      </c>
      <c r="DV1" s="75" t="s">
        <v>422</v>
      </c>
      <c r="DW1" s="75" t="s">
        <v>422</v>
      </c>
      <c r="DX1" s="75" t="s">
        <v>422</v>
      </c>
      <c r="DY1" s="75" t="s">
        <v>422</v>
      </c>
      <c r="DZ1" s="75" t="s">
        <v>422</v>
      </c>
      <c r="EA1" s="75" t="s">
        <v>422</v>
      </c>
      <c r="EB1" s="75" t="s">
        <v>422</v>
      </c>
      <c r="EC1" s="75" t="s">
        <v>422</v>
      </c>
      <c r="ED1" s="75" t="s">
        <v>422</v>
      </c>
      <c r="EE1" s="75" t="s">
        <v>422</v>
      </c>
      <c r="EF1" s="75" t="s">
        <v>422</v>
      </c>
      <c r="EG1" s="75" t="s">
        <v>422</v>
      </c>
      <c r="EH1" s="75" t="s">
        <v>422</v>
      </c>
      <c r="EI1" s="75" t="s">
        <v>422</v>
      </c>
      <c r="EJ1" s="75" t="s">
        <v>422</v>
      </c>
      <c r="EK1" s="75" t="s">
        <v>422</v>
      </c>
      <c r="EL1" s="75" t="s">
        <v>422</v>
      </c>
      <c r="EM1" s="75" t="s">
        <v>422</v>
      </c>
      <c r="EN1" s="75" t="s">
        <v>422</v>
      </c>
      <c r="EO1" s="75" t="s">
        <v>422</v>
      </c>
      <c r="EP1" s="75" t="s">
        <v>422</v>
      </c>
      <c r="EQ1" s="75" t="s">
        <v>422</v>
      </c>
      <c r="ER1" s="75" t="s">
        <v>422</v>
      </c>
      <c r="ES1" s="75" t="s">
        <v>422</v>
      </c>
      <c r="ET1" s="75" t="s">
        <v>422</v>
      </c>
      <c r="EU1" s="75" t="s">
        <v>422</v>
      </c>
      <c r="EV1" s="75" t="s">
        <v>422</v>
      </c>
      <c r="EW1" s="75" t="s">
        <v>422</v>
      </c>
      <c r="EX1" s="75" t="s">
        <v>422</v>
      </c>
      <c r="EY1" s="75" t="s">
        <v>422</v>
      </c>
      <c r="EZ1" s="75" t="s">
        <v>422</v>
      </c>
      <c r="FA1" s="75" t="s">
        <v>422</v>
      </c>
      <c r="FB1" s="75" t="s">
        <v>422</v>
      </c>
      <c r="FC1" s="75" t="s">
        <v>422</v>
      </c>
      <c r="FD1" s="75" t="s">
        <v>422</v>
      </c>
      <c r="FE1" s="75" t="s">
        <v>422</v>
      </c>
      <c r="FF1" s="75" t="s">
        <v>422</v>
      </c>
      <c r="FG1" s="75" t="s">
        <v>422</v>
      </c>
      <c r="FH1" s="75" t="s">
        <v>422</v>
      </c>
      <c r="FI1" s="75" t="s">
        <v>422</v>
      </c>
      <c r="FJ1" s="75" t="s">
        <v>422</v>
      </c>
      <c r="FK1" s="75" t="s">
        <v>422</v>
      </c>
      <c r="FL1" s="75" t="s">
        <v>422</v>
      </c>
      <c r="FM1" s="75" t="s">
        <v>422</v>
      </c>
      <c r="FN1" s="75" t="s">
        <v>422</v>
      </c>
      <c r="FO1" s="75" t="s">
        <v>422</v>
      </c>
      <c r="FP1" s="75" t="s">
        <v>422</v>
      </c>
      <c r="FQ1" s="75" t="s">
        <v>422</v>
      </c>
      <c r="FR1" s="75" t="s">
        <v>422</v>
      </c>
      <c r="FS1" s="75" t="s">
        <v>422</v>
      </c>
      <c r="FT1" s="75" t="s">
        <v>422</v>
      </c>
      <c r="FU1" s="75" t="s">
        <v>422</v>
      </c>
      <c r="FV1" s="75" t="s">
        <v>422</v>
      </c>
      <c r="FW1" s="75" t="s">
        <v>422</v>
      </c>
      <c r="FX1" s="75" t="s">
        <v>422</v>
      </c>
      <c r="FY1" s="75" t="s">
        <v>422</v>
      </c>
      <c r="FZ1" s="75" t="s">
        <v>422</v>
      </c>
      <c r="GA1" s="75" t="s">
        <v>422</v>
      </c>
      <c r="GB1" s="75" t="s">
        <v>422</v>
      </c>
      <c r="GC1" s="75" t="s">
        <v>422</v>
      </c>
      <c r="GD1" s="75" t="s">
        <v>422</v>
      </c>
      <c r="GE1" s="75" t="s">
        <v>422</v>
      </c>
      <c r="GF1" s="75" t="s">
        <v>422</v>
      </c>
      <c r="GG1" s="75" t="s">
        <v>422</v>
      </c>
      <c r="GH1" s="75" t="s">
        <v>422</v>
      </c>
      <c r="GI1" s="75" t="s">
        <v>422</v>
      </c>
      <c r="GJ1" s="75" t="s">
        <v>422</v>
      </c>
      <c r="GK1" s="75" t="s">
        <v>422</v>
      </c>
      <c r="GL1" s="75" t="s">
        <v>422</v>
      </c>
      <c r="GM1" s="75" t="s">
        <v>422</v>
      </c>
      <c r="GN1" s="75" t="s">
        <v>422</v>
      </c>
      <c r="GO1" s="75" t="s">
        <v>422</v>
      </c>
      <c r="GP1" s="75" t="s">
        <v>422</v>
      </c>
      <c r="GQ1" s="75" t="s">
        <v>422</v>
      </c>
      <c r="GR1" s="75" t="s">
        <v>422</v>
      </c>
      <c r="GS1" s="75" t="s">
        <v>422</v>
      </c>
      <c r="GT1" s="75" t="s">
        <v>422</v>
      </c>
      <c r="GU1" s="75" t="s">
        <v>422</v>
      </c>
      <c r="GV1" s="75" t="s">
        <v>422</v>
      </c>
      <c r="GW1" s="75" t="s">
        <v>422</v>
      </c>
      <c r="GX1" s="75" t="s">
        <v>422</v>
      </c>
      <c r="GY1" s="75" t="s">
        <v>422</v>
      </c>
      <c r="GZ1" s="75" t="s">
        <v>422</v>
      </c>
      <c r="HA1" s="75" t="s">
        <v>422</v>
      </c>
      <c r="HB1" s="75" t="s">
        <v>422</v>
      </c>
      <c r="HC1" s="75" t="s">
        <v>422</v>
      </c>
      <c r="HD1" s="75" t="s">
        <v>422</v>
      </c>
      <c r="HE1" s="75" t="s">
        <v>422</v>
      </c>
      <c r="HF1" s="75" t="s">
        <v>422</v>
      </c>
      <c r="HG1" s="75" t="s">
        <v>422</v>
      </c>
      <c r="HH1" s="75" t="s">
        <v>422</v>
      </c>
      <c r="HI1" s="75" t="s">
        <v>422</v>
      </c>
      <c r="HJ1" s="75" t="s">
        <v>422</v>
      </c>
      <c r="HK1" s="75" t="s">
        <v>422</v>
      </c>
      <c r="HL1" s="75" t="s">
        <v>422</v>
      </c>
      <c r="HM1" s="75" t="s">
        <v>422</v>
      </c>
      <c r="HN1" s="75" t="s">
        <v>422</v>
      </c>
      <c r="HO1" s="75" t="s">
        <v>422</v>
      </c>
      <c r="HP1" s="75" t="s">
        <v>422</v>
      </c>
      <c r="HQ1" s="75" t="s">
        <v>422</v>
      </c>
      <c r="HR1" s="75" t="s">
        <v>422</v>
      </c>
      <c r="HS1" s="75" t="s">
        <v>422</v>
      </c>
      <c r="HT1" s="75" t="s">
        <v>422</v>
      </c>
      <c r="HU1" s="75" t="s">
        <v>422</v>
      </c>
      <c r="HV1" s="75" t="s">
        <v>422</v>
      </c>
      <c r="HW1" s="75" t="s">
        <v>422</v>
      </c>
      <c r="HX1" s="75" t="s">
        <v>422</v>
      </c>
      <c r="HY1" s="75" t="s">
        <v>422</v>
      </c>
      <c r="HZ1" s="75" t="s">
        <v>422</v>
      </c>
      <c r="IA1" s="75" t="s">
        <v>422</v>
      </c>
      <c r="IB1" s="75" t="s">
        <v>422</v>
      </c>
      <c r="IC1" s="75" t="s">
        <v>422</v>
      </c>
      <c r="ID1" s="75" t="s">
        <v>422</v>
      </c>
      <c r="IE1" s="75" t="s">
        <v>422</v>
      </c>
      <c r="IF1" s="75" t="s">
        <v>422</v>
      </c>
      <c r="IG1" s="75" t="s">
        <v>422</v>
      </c>
      <c r="IH1" s="75" t="s">
        <v>422</v>
      </c>
      <c r="II1" s="75" t="s">
        <v>422</v>
      </c>
      <c r="IJ1" s="75" t="s">
        <v>422</v>
      </c>
      <c r="IK1" s="75" t="s">
        <v>422</v>
      </c>
      <c r="IL1" s="75" t="s">
        <v>422</v>
      </c>
      <c r="IM1" s="75" t="s">
        <v>422</v>
      </c>
      <c r="IN1" s="75" t="s">
        <v>422</v>
      </c>
      <c r="IO1" s="75" t="s">
        <v>422</v>
      </c>
      <c r="IP1" s="75" t="s">
        <v>422</v>
      </c>
      <c r="IQ1" s="75" t="s">
        <v>422</v>
      </c>
      <c r="IR1" s="75" t="s">
        <v>422</v>
      </c>
      <c r="IS1" s="75" t="s">
        <v>422</v>
      </c>
      <c r="IT1" s="75" t="s">
        <v>422</v>
      </c>
      <c r="IU1" s="75" t="s">
        <v>422</v>
      </c>
      <c r="IV1" s="75" t="s">
        <v>422</v>
      </c>
    </row>
    <row r="2" ht="15" customHeight="1">
      <c r="A2" s="76" t="s">
        <v>494</v>
      </c>
    </row>
    <row r="3" ht="9" customHeight="1">
      <c r="A3" s="39"/>
    </row>
    <row r="4" ht="15" customHeight="1">
      <c r="A4" s="77" t="s">
        <v>495</v>
      </c>
    </row>
    <row r="5" ht="12.75" customHeight="1">
      <c r="A5" s="78" t="s">
        <v>496</v>
      </c>
    </row>
    <row r="6" ht="12.75" customHeight="1">
      <c r="A6" s="78" t="s">
        <v>497</v>
      </c>
    </row>
    <row r="7" ht="12.75" customHeight="1">
      <c r="A7" s="79" t="s">
        <v>498</v>
      </c>
    </row>
    <row r="8" ht="4.5" customHeight="1">
      <c r="A8" s="80"/>
    </row>
    <row r="9" ht="15" customHeight="1">
      <c r="A9" s="77" t="s">
        <v>499</v>
      </c>
    </row>
    <row r="10" ht="12.75" customHeight="1">
      <c r="A10" s="81" t="s">
        <v>500</v>
      </c>
    </row>
    <row r="11" ht="12.75" customHeight="1">
      <c r="A11" s="82" t="s">
        <v>501</v>
      </c>
    </row>
    <row r="12" ht="4.5" customHeight="1">
      <c r="A12" s="83"/>
    </row>
    <row r="13" ht="15" customHeight="1">
      <c r="A13" s="77" t="s">
        <v>502</v>
      </c>
    </row>
    <row r="14" ht="12.75" customHeight="1">
      <c r="A14" s="84" t="s">
        <v>503</v>
      </c>
    </row>
    <row r="15" ht="12.75" customHeight="1">
      <c r="A15" s="85" t="s">
        <v>504</v>
      </c>
    </row>
    <row r="16" ht="4.5" customHeight="1">
      <c r="A16" s="86"/>
    </row>
    <row r="17" ht="15" customHeight="1">
      <c r="A17" s="77" t="s">
        <v>505</v>
      </c>
    </row>
    <row r="18" ht="12.75" customHeight="1">
      <c r="A18" s="84" t="s">
        <v>506</v>
      </c>
    </row>
    <row r="19" ht="12.75" customHeight="1">
      <c r="A19" s="85" t="s">
        <v>507</v>
      </c>
    </row>
    <row r="20" ht="4.5" customHeight="1">
      <c r="A20" s="86"/>
    </row>
    <row r="21" ht="15" customHeight="1">
      <c r="A21" s="77" t="s">
        <v>508</v>
      </c>
    </row>
    <row r="22" ht="12.75" customHeight="1">
      <c r="A22" s="84" t="s">
        <v>509</v>
      </c>
    </row>
    <row r="23" ht="12.75" customHeight="1">
      <c r="A23" s="84" t="s">
        <v>510</v>
      </c>
    </row>
    <row r="24" ht="12.75" customHeight="1">
      <c r="A24" s="84" t="s">
        <v>511</v>
      </c>
    </row>
    <row r="25" ht="12.75" customHeight="1">
      <c r="A25" s="85" t="s">
        <v>512</v>
      </c>
    </row>
    <row r="26" ht="4.5" customHeight="1">
      <c r="A26" s="86"/>
    </row>
    <row r="27" spans="1:11" ht="18" customHeight="1">
      <c r="A27" s="87" t="s">
        <v>513</v>
      </c>
      <c r="B27" s="88"/>
      <c r="C27" s="88"/>
      <c r="D27" s="88"/>
      <c r="E27" s="88"/>
      <c r="F27" s="88"/>
      <c r="G27" s="88"/>
      <c r="H27" s="88"/>
      <c r="I27" s="88"/>
      <c r="J27" s="88"/>
      <c r="K27" s="88"/>
    </row>
    <row r="28" ht="15" customHeight="1">
      <c r="A28" s="85" t="s">
        <v>514</v>
      </c>
    </row>
    <row r="29" ht="4.5" customHeight="1">
      <c r="A29" s="86"/>
    </row>
    <row r="30" ht="18" customHeight="1">
      <c r="A30" s="87" t="s">
        <v>515</v>
      </c>
    </row>
    <row r="31" ht="12.75" customHeight="1">
      <c r="A31" s="84" t="s">
        <v>516</v>
      </c>
    </row>
    <row r="32" ht="12.75" customHeight="1">
      <c r="A32" s="85" t="s">
        <v>517</v>
      </c>
    </row>
    <row r="33" ht="4.5" customHeight="1">
      <c r="A33" s="86"/>
    </row>
    <row r="34" ht="18" customHeight="1">
      <c r="A34" s="87" t="s">
        <v>518</v>
      </c>
    </row>
    <row r="35" ht="12.75" customHeight="1">
      <c r="A35" s="85" t="s">
        <v>519</v>
      </c>
    </row>
    <row r="36" ht="4.5" customHeight="1">
      <c r="A36" s="86"/>
    </row>
    <row r="37" ht="15" customHeight="1">
      <c r="A37" s="77" t="s">
        <v>520</v>
      </c>
    </row>
    <row r="38" ht="12.75" customHeight="1">
      <c r="A38" s="85" t="s">
        <v>521</v>
      </c>
    </row>
    <row r="39" ht="4.5" customHeight="1">
      <c r="A39" s="86"/>
    </row>
    <row r="40" ht="15" customHeight="1">
      <c r="A40" s="77" t="s">
        <v>522</v>
      </c>
    </row>
    <row r="41" ht="12.75" customHeight="1">
      <c r="A41" s="85" t="s">
        <v>523</v>
      </c>
    </row>
    <row r="42" ht="4.5" customHeight="1">
      <c r="A42" s="86"/>
    </row>
    <row r="43" s="88" customFormat="1" ht="15" customHeight="1">
      <c r="A43" s="77" t="s">
        <v>524</v>
      </c>
    </row>
    <row r="44" ht="12.75" customHeight="1">
      <c r="A44" s="85" t="s">
        <v>525</v>
      </c>
    </row>
    <row r="45" ht="4.5" customHeight="1">
      <c r="A45" s="86"/>
    </row>
    <row r="46" ht="12.75" customHeight="1">
      <c r="A46" s="77" t="s">
        <v>526</v>
      </c>
    </row>
    <row r="47" ht="12.75" customHeight="1">
      <c r="A47" s="85" t="s">
        <v>527</v>
      </c>
    </row>
    <row r="48" ht="15" customHeight="1">
      <c r="A48" s="77" t="s">
        <v>528</v>
      </c>
    </row>
    <row r="49" ht="12.75" customHeight="1">
      <c r="A49" s="85" t="s">
        <v>529</v>
      </c>
    </row>
    <row r="50" ht="4.5" customHeight="1">
      <c r="A50" s="86"/>
    </row>
    <row r="51" ht="18" customHeight="1">
      <c r="A51" s="87" t="s">
        <v>530</v>
      </c>
    </row>
    <row r="52" ht="15" customHeight="1">
      <c r="A52" s="85" t="s">
        <v>531</v>
      </c>
    </row>
    <row r="53" ht="4.5" customHeight="1">
      <c r="A53" s="86"/>
    </row>
    <row r="54" ht="15" customHeight="1">
      <c r="A54" s="77" t="s">
        <v>532</v>
      </c>
    </row>
    <row r="55" ht="12.75" customHeight="1">
      <c r="A55" s="85" t="s">
        <v>533</v>
      </c>
    </row>
    <row r="56" ht="4.5" customHeight="1">
      <c r="A56" s="86"/>
    </row>
    <row r="57" ht="15" customHeight="1">
      <c r="A57" s="77" t="s">
        <v>534</v>
      </c>
    </row>
    <row r="58" ht="12.75" customHeight="1">
      <c r="A58" s="85" t="s">
        <v>535</v>
      </c>
    </row>
    <row r="59" ht="4.5" customHeight="1">
      <c r="A59" s="86"/>
    </row>
    <row r="60" ht="15" customHeight="1">
      <c r="A60" s="77" t="s">
        <v>536</v>
      </c>
    </row>
    <row r="61" ht="12.75" customHeight="1">
      <c r="A61" s="85" t="s">
        <v>537</v>
      </c>
    </row>
    <row r="62" ht="4.5" customHeight="1">
      <c r="A62" s="86"/>
    </row>
    <row r="63" ht="15" customHeight="1">
      <c r="A63" s="77" t="s">
        <v>538</v>
      </c>
    </row>
    <row r="64" ht="12.75" customHeight="1">
      <c r="A64" s="84" t="s">
        <v>539</v>
      </c>
    </row>
    <row r="65" ht="12.75" customHeight="1">
      <c r="A65" s="85" t="s">
        <v>540</v>
      </c>
    </row>
    <row r="66" ht="4.5" customHeight="1">
      <c r="A66" s="86"/>
    </row>
    <row r="67" ht="18" customHeight="1">
      <c r="A67" s="87" t="s">
        <v>541</v>
      </c>
    </row>
    <row r="68" ht="15" customHeight="1">
      <c r="A68" s="85" t="s">
        <v>542</v>
      </c>
    </row>
    <row r="69" ht="5.25" customHeight="1">
      <c r="A69" s="89"/>
    </row>
    <row r="70" ht="15" customHeight="1">
      <c r="A70" s="77" t="s">
        <v>543</v>
      </c>
    </row>
    <row r="71" ht="12.75" customHeight="1">
      <c r="A71" s="90" t="s">
        <v>544</v>
      </c>
    </row>
    <row r="72" ht="4.5" customHeight="1">
      <c r="A72" s="89"/>
    </row>
    <row r="73" ht="15" customHeight="1">
      <c r="A73" s="91" t="s">
        <v>545</v>
      </c>
    </row>
    <row r="74" ht="12.75" customHeight="1">
      <c r="A74" s="90" t="s">
        <v>546</v>
      </c>
    </row>
    <row r="75" ht="4.5" customHeight="1">
      <c r="A75" s="89"/>
    </row>
    <row r="76" ht="15" customHeight="1">
      <c r="A76" s="77" t="s">
        <v>547</v>
      </c>
    </row>
    <row r="77" ht="12.75" customHeight="1">
      <c r="A77" s="90" t="s">
        <v>548</v>
      </c>
    </row>
    <row r="78" ht="4.5" customHeight="1">
      <c r="A78" s="89"/>
    </row>
    <row r="79" ht="15" customHeight="1">
      <c r="A79" s="77" t="s">
        <v>549</v>
      </c>
    </row>
    <row r="80" ht="15" customHeight="1">
      <c r="A80" s="90" t="s">
        <v>550</v>
      </c>
    </row>
    <row r="81" ht="4.5" customHeight="1">
      <c r="A81" s="89"/>
    </row>
    <row r="82" ht="15" customHeight="1">
      <c r="A82" s="77" t="s">
        <v>551</v>
      </c>
    </row>
    <row r="83" ht="12.75" customHeight="1">
      <c r="A83" s="92" t="s">
        <v>552</v>
      </c>
    </row>
    <row r="84" ht="12.75" customHeight="1">
      <c r="A84" s="92" t="s">
        <v>553</v>
      </c>
    </row>
    <row r="85" ht="12.75" customHeight="1">
      <c r="A85" s="90" t="s">
        <v>554</v>
      </c>
    </row>
    <row r="86" ht="4.5" customHeight="1">
      <c r="A86" s="89"/>
    </row>
    <row r="87" ht="15" customHeight="1">
      <c r="A87" s="77" t="s">
        <v>555</v>
      </c>
    </row>
    <row r="88" ht="12.75" customHeight="1">
      <c r="A88" s="92" t="s">
        <v>556</v>
      </c>
    </row>
    <row r="89" ht="12.75" customHeight="1">
      <c r="A89" s="90" t="s">
        <v>557</v>
      </c>
    </row>
    <row r="90" ht="4.5" customHeight="1">
      <c r="A90" s="89"/>
    </row>
    <row r="91" ht="15" customHeight="1">
      <c r="A91" s="77" t="s">
        <v>558</v>
      </c>
    </row>
    <row r="92" ht="12.75" customHeight="1">
      <c r="A92" s="92" t="s">
        <v>559</v>
      </c>
    </row>
    <row r="93" ht="12.75" customHeight="1">
      <c r="A93" s="90" t="s">
        <v>560</v>
      </c>
    </row>
    <row r="94" ht="4.5" customHeight="1">
      <c r="A94" s="89"/>
    </row>
    <row r="95" ht="15" customHeight="1">
      <c r="A95" s="77" t="s">
        <v>561</v>
      </c>
    </row>
    <row r="96" ht="12.75" customHeight="1">
      <c r="A96" s="93" t="s">
        <v>562</v>
      </c>
    </row>
    <row r="97" ht="12.75" customHeight="1">
      <c r="A97" s="93" t="s">
        <v>563</v>
      </c>
    </row>
    <row r="98" ht="12.75" customHeight="1">
      <c r="A98" s="92" t="s">
        <v>564</v>
      </c>
    </row>
    <row r="99" ht="12.75" customHeight="1">
      <c r="A99" s="90" t="s">
        <v>565</v>
      </c>
    </row>
    <row r="100" ht="4.5" customHeight="1">
      <c r="A100" s="94"/>
    </row>
    <row r="101" ht="15" customHeight="1">
      <c r="A101" s="77" t="s">
        <v>566</v>
      </c>
    </row>
    <row r="102" ht="12.75" customHeight="1">
      <c r="A102" s="92" t="s">
        <v>567</v>
      </c>
    </row>
    <row r="103" ht="12.75" customHeight="1">
      <c r="A103" s="90" t="s">
        <v>568</v>
      </c>
    </row>
    <row r="104" ht="4.5" customHeight="1">
      <c r="A104" s="89"/>
    </row>
    <row r="105" spans="1:2" ht="18" customHeight="1">
      <c r="A105" s="87" t="s">
        <v>569</v>
      </c>
      <c r="B105" s="88"/>
    </row>
    <row r="106" ht="15" customHeight="1">
      <c r="A106" s="90" t="s">
        <v>570</v>
      </c>
    </row>
    <row r="107" ht="4.5" customHeight="1">
      <c r="A107" s="89"/>
    </row>
    <row r="108" ht="18" customHeight="1">
      <c r="A108" s="95" t="s">
        <v>571</v>
      </c>
    </row>
    <row r="109" ht="15" customHeight="1">
      <c r="A109" s="96" t="s">
        <v>572</v>
      </c>
    </row>
    <row r="110" ht="4.5" customHeight="1">
      <c r="A110" s="89"/>
    </row>
    <row r="111" spans="1:2" ht="18" customHeight="1">
      <c r="A111" s="97" t="s">
        <v>573</v>
      </c>
      <c r="B111" s="88"/>
    </row>
    <row r="112" ht="15" customHeight="1">
      <c r="A112" s="98" t="s">
        <v>574</v>
      </c>
    </row>
    <row r="113" ht="4.5" customHeight="1">
      <c r="A113" s="94"/>
    </row>
    <row r="114" ht="18" customHeight="1">
      <c r="A114" s="87" t="s">
        <v>575</v>
      </c>
    </row>
    <row r="115" ht="12.75" customHeight="1">
      <c r="A115" s="90" t="s">
        <v>576</v>
      </c>
    </row>
    <row r="116" ht="4.5" customHeight="1">
      <c r="A116" s="99"/>
    </row>
    <row r="117" ht="18" customHeight="1">
      <c r="A117" s="100" t="s">
        <v>577</v>
      </c>
    </row>
    <row r="118" ht="12.75" customHeight="1">
      <c r="A118" s="90" t="s">
        <v>578</v>
      </c>
    </row>
    <row r="119" ht="4.5" customHeight="1">
      <c r="A119" s="99"/>
    </row>
    <row r="120" ht="18" customHeight="1">
      <c r="A120" s="87" t="s">
        <v>579</v>
      </c>
    </row>
    <row r="121" ht="12.75" customHeight="1">
      <c r="A121" s="90" t="s">
        <v>580</v>
      </c>
    </row>
    <row r="122" ht="4.5" customHeight="1">
      <c r="A122" s="89"/>
    </row>
    <row r="123" ht="15" customHeight="1">
      <c r="A123" s="77" t="s">
        <v>581</v>
      </c>
    </row>
    <row r="124" ht="12.75" customHeight="1">
      <c r="A124" s="92" t="s">
        <v>582</v>
      </c>
    </row>
    <row r="125" ht="12.75" customHeight="1">
      <c r="A125" s="90" t="s">
        <v>583</v>
      </c>
    </row>
    <row r="126" ht="4.5" customHeight="1">
      <c r="A126" s="99"/>
    </row>
    <row r="127" ht="15" customHeight="1">
      <c r="A127" s="77" t="s">
        <v>584</v>
      </c>
    </row>
    <row r="128" ht="12.75" customHeight="1">
      <c r="A128" s="92" t="s">
        <v>585</v>
      </c>
    </row>
    <row r="129" ht="12.75" customHeight="1">
      <c r="A129" s="92" t="s">
        <v>586</v>
      </c>
    </row>
    <row r="130" ht="12.75" customHeight="1">
      <c r="A130" s="90" t="s">
        <v>587</v>
      </c>
    </row>
    <row r="131" ht="4.5" customHeight="1">
      <c r="A131" s="99"/>
    </row>
    <row r="132" ht="15" customHeight="1">
      <c r="A132" s="77" t="s">
        <v>588</v>
      </c>
    </row>
    <row r="133" ht="12.75" customHeight="1">
      <c r="A133" s="90" t="s">
        <v>589</v>
      </c>
    </row>
    <row r="134" ht="4.5" customHeight="1">
      <c r="A134" s="99"/>
    </row>
    <row r="135" spans="1:2" ht="18" customHeight="1">
      <c r="A135" s="87" t="s">
        <v>590</v>
      </c>
      <c r="B135" s="88"/>
    </row>
    <row r="136" ht="15" customHeight="1">
      <c r="A136" s="90" t="s">
        <v>591</v>
      </c>
    </row>
    <row r="137" ht="4.5" customHeight="1">
      <c r="A137" s="89"/>
    </row>
    <row r="138" spans="1:5" ht="18" customHeight="1">
      <c r="A138" s="97" t="s">
        <v>592</v>
      </c>
      <c r="B138" s="88"/>
      <c r="C138" s="88"/>
      <c r="D138" s="88"/>
      <c r="E138" s="88"/>
    </row>
    <row r="139" ht="15" customHeight="1">
      <c r="A139" s="98" t="s">
        <v>593</v>
      </c>
    </row>
    <row r="140" ht="4.5" customHeight="1">
      <c r="A140" s="94"/>
    </row>
    <row r="141" ht="18" customHeight="1">
      <c r="A141" s="87" t="s">
        <v>594</v>
      </c>
    </row>
    <row r="142" ht="12.75" customHeight="1">
      <c r="A142" s="92" t="s">
        <v>595</v>
      </c>
    </row>
    <row r="143" ht="12.75" customHeight="1">
      <c r="A143" s="90" t="s">
        <v>596</v>
      </c>
    </row>
    <row r="144" ht="4.5" customHeight="1">
      <c r="A144" s="89"/>
    </row>
    <row r="145" ht="18" customHeight="1">
      <c r="A145" s="87" t="s">
        <v>597</v>
      </c>
    </row>
    <row r="146" ht="12.75" customHeight="1">
      <c r="A146" s="90" t="s">
        <v>598</v>
      </c>
    </row>
    <row r="147" ht="4.5" customHeight="1">
      <c r="A147" s="89"/>
    </row>
    <row r="148" ht="15" customHeight="1">
      <c r="A148" s="101" t="s">
        <v>599</v>
      </c>
    </row>
    <row r="149" ht="12.75" customHeight="1">
      <c r="A149" s="92" t="s">
        <v>600</v>
      </c>
    </row>
    <row r="150" ht="12.75" customHeight="1">
      <c r="A150" s="92" t="s">
        <v>601</v>
      </c>
    </row>
    <row r="151" ht="12.75" customHeight="1">
      <c r="A151" s="92" t="s">
        <v>602</v>
      </c>
    </row>
    <row r="152" ht="12.75" customHeight="1">
      <c r="A152" s="92" t="s">
        <v>603</v>
      </c>
    </row>
    <row r="153" ht="12.75" customHeight="1">
      <c r="A153" s="90" t="s">
        <v>604</v>
      </c>
    </row>
    <row r="154" ht="4.5" customHeight="1">
      <c r="A154" s="89"/>
    </row>
    <row r="155" ht="12.75" customHeight="1" hidden="1">
      <c r="A155" s="101"/>
    </row>
    <row r="156" ht="12.75" customHeight="1" hidden="1">
      <c r="A156" s="92"/>
    </row>
    <row r="157" ht="12.75" customHeight="1" hidden="1">
      <c r="A157" s="92"/>
    </row>
    <row r="158" ht="12.75" customHeight="1" hidden="1">
      <c r="A158" s="92"/>
    </row>
    <row r="159" ht="12.75" customHeight="1" hidden="1">
      <c r="A159" s="90"/>
    </row>
    <row r="160" ht="12.75" customHeight="1" hidden="1">
      <c r="A160" s="99"/>
    </row>
    <row r="161" ht="15" customHeight="1">
      <c r="A161" s="101" t="s">
        <v>605</v>
      </c>
    </row>
    <row r="162" ht="12.75" customHeight="1">
      <c r="A162" s="90" t="s">
        <v>606</v>
      </c>
    </row>
    <row r="163" ht="4.5" customHeight="1">
      <c r="A163" s="99"/>
    </row>
    <row r="164" spans="1:4" ht="18" customHeight="1">
      <c r="A164" s="87" t="s">
        <v>607</v>
      </c>
      <c r="B164" s="88"/>
      <c r="C164" s="88"/>
      <c r="D164" s="88"/>
    </row>
    <row r="165" ht="15" customHeight="1">
      <c r="A165" s="90" t="s">
        <v>608</v>
      </c>
    </row>
    <row r="166" ht="4.5" customHeight="1">
      <c r="A166" s="89"/>
    </row>
    <row r="167" ht="15" customHeight="1">
      <c r="A167" s="102" t="s">
        <v>609</v>
      </c>
    </row>
    <row r="168" ht="12.75" customHeight="1">
      <c r="A168" s="92" t="s">
        <v>610</v>
      </c>
    </row>
    <row r="169" ht="12.75" customHeight="1">
      <c r="A169" s="90" t="s">
        <v>611</v>
      </c>
    </row>
    <row r="170" ht="4.5" customHeight="1">
      <c r="A170" s="89"/>
    </row>
    <row r="171" ht="15" customHeight="1">
      <c r="A171" s="103" t="s">
        <v>612</v>
      </c>
    </row>
    <row r="172" ht="12.75" customHeight="1">
      <c r="A172" s="89" t="s">
        <v>613</v>
      </c>
    </row>
    <row r="173" ht="12.75" customHeight="1">
      <c r="A173" s="89" t="s">
        <v>614</v>
      </c>
    </row>
    <row r="174" ht="12.75" customHeight="1">
      <c r="A174" s="89" t="s">
        <v>615</v>
      </c>
    </row>
    <row r="175" ht="4.5" customHeight="1">
      <c r="A175" s="89"/>
    </row>
    <row r="176" ht="18" customHeight="1">
      <c r="A176" s="87" t="s">
        <v>616</v>
      </c>
    </row>
    <row r="177" ht="15" customHeight="1">
      <c r="A177" s="90" t="s">
        <v>617</v>
      </c>
    </row>
    <row r="178" ht="4.5" customHeight="1">
      <c r="A178" s="89"/>
    </row>
    <row r="179" ht="15" customHeight="1">
      <c r="A179" s="103" t="s">
        <v>618</v>
      </c>
    </row>
    <row r="180" ht="12.75" customHeight="1">
      <c r="A180" s="104" t="s">
        <v>619</v>
      </c>
    </row>
    <row r="181" ht="12.75" customHeight="1">
      <c r="A181" s="105" t="s">
        <v>620</v>
      </c>
    </row>
    <row r="182" ht="12.75" customHeight="1">
      <c r="A182" s="105" t="s">
        <v>621</v>
      </c>
    </row>
    <row r="183" ht="12.75" customHeight="1">
      <c r="A183" s="105" t="s">
        <v>622</v>
      </c>
    </row>
    <row r="184" ht="12.75" customHeight="1">
      <c r="A184" s="106" t="s">
        <v>623</v>
      </c>
    </row>
    <row r="185" ht="4.5" customHeight="1">
      <c r="A185" s="89"/>
    </row>
    <row r="186" ht="15" customHeight="1">
      <c r="A186" s="103" t="s">
        <v>624</v>
      </c>
    </row>
    <row r="187" ht="15" customHeight="1">
      <c r="A187" s="90" t="s">
        <v>625</v>
      </c>
    </row>
    <row r="188" ht="4.5" customHeight="1">
      <c r="A188" s="99"/>
    </row>
    <row r="189" ht="18" customHeight="1">
      <c r="A189" s="87" t="s">
        <v>626</v>
      </c>
    </row>
    <row r="190" ht="15" customHeight="1">
      <c r="A190" s="90" t="s">
        <v>627</v>
      </c>
    </row>
    <row r="191" ht="4.5" customHeight="1">
      <c r="A191" s="89"/>
    </row>
    <row r="192" ht="15" customHeight="1">
      <c r="A192" s="103" t="s">
        <v>628</v>
      </c>
    </row>
    <row r="193" ht="12.75" customHeight="1">
      <c r="A193" s="104" t="s">
        <v>629</v>
      </c>
    </row>
    <row r="194" ht="12.75" customHeight="1">
      <c r="A194" s="105" t="s">
        <v>630</v>
      </c>
    </row>
    <row r="195" ht="12.75" customHeight="1">
      <c r="A195" s="105" t="s">
        <v>631</v>
      </c>
    </row>
    <row r="196" ht="12.75" customHeight="1">
      <c r="A196" s="105" t="s">
        <v>632</v>
      </c>
    </row>
    <row r="197" ht="12.75" customHeight="1">
      <c r="A197" s="106" t="s">
        <v>633</v>
      </c>
    </row>
    <row r="198" ht="4.5" customHeight="1">
      <c r="A198" s="89"/>
    </row>
    <row r="199" ht="15" customHeight="1">
      <c r="A199" s="103" t="s">
        <v>634</v>
      </c>
    </row>
    <row r="200" ht="12.75" customHeight="1">
      <c r="A200" s="106" t="s">
        <v>635</v>
      </c>
    </row>
    <row r="201" ht="4.5" customHeight="1">
      <c r="A201" s="89"/>
    </row>
    <row r="202" ht="18" customHeight="1">
      <c r="A202" s="87" t="s">
        <v>636</v>
      </c>
    </row>
    <row r="203" ht="15" customHeight="1">
      <c r="A203" s="90" t="s">
        <v>637</v>
      </c>
    </row>
    <row r="204" ht="4.5" customHeight="1">
      <c r="A204" s="89"/>
    </row>
    <row r="205" ht="15" customHeight="1">
      <c r="A205" s="103" t="s">
        <v>638</v>
      </c>
    </row>
    <row r="206" ht="12.75" customHeight="1">
      <c r="A206" s="90" t="s">
        <v>639</v>
      </c>
    </row>
    <row r="207" ht="4.5" customHeight="1">
      <c r="A207" s="89"/>
    </row>
    <row r="208" ht="15" customHeight="1">
      <c r="A208" s="103" t="s">
        <v>640</v>
      </c>
    </row>
    <row r="209" ht="12.75" customHeight="1">
      <c r="A209" s="90" t="s">
        <v>641</v>
      </c>
    </row>
    <row r="210" ht="4.5" customHeight="1">
      <c r="A210" s="89"/>
    </row>
    <row r="211" ht="15" customHeight="1">
      <c r="A211" s="103" t="s">
        <v>642</v>
      </c>
    </row>
    <row r="212" ht="12.75" customHeight="1">
      <c r="A212" s="90" t="s">
        <v>643</v>
      </c>
    </row>
    <row r="213" ht="4.5" customHeight="1">
      <c r="A213" s="89"/>
    </row>
    <row r="214" ht="15" customHeight="1">
      <c r="A214" s="103" t="s">
        <v>644</v>
      </c>
    </row>
    <row r="215" ht="12.75" customHeight="1">
      <c r="A215" s="90" t="s">
        <v>645</v>
      </c>
    </row>
    <row r="216" ht="4.5" customHeight="1">
      <c r="A216" s="89"/>
    </row>
    <row r="217" ht="18" customHeight="1">
      <c r="A217" s="107" t="s">
        <v>646</v>
      </c>
    </row>
    <row r="218" ht="15" customHeight="1">
      <c r="A218" s="90" t="s">
        <v>647</v>
      </c>
    </row>
    <row r="219" ht="4.5" customHeight="1">
      <c r="A219" s="89"/>
    </row>
    <row r="220" ht="15" customHeight="1">
      <c r="A220" s="103" t="s">
        <v>648</v>
      </c>
    </row>
    <row r="221" ht="12.75" customHeight="1">
      <c r="A221" s="90" t="s">
        <v>649</v>
      </c>
    </row>
    <row r="222" ht="4.5" customHeight="1">
      <c r="A222" s="89"/>
    </row>
    <row r="223" ht="15" customHeight="1">
      <c r="A223" s="103" t="s">
        <v>650</v>
      </c>
    </row>
    <row r="224" ht="12.75" customHeight="1">
      <c r="A224" s="90" t="s">
        <v>651</v>
      </c>
    </row>
    <row r="225" ht="4.5" customHeight="1">
      <c r="A225" s="89"/>
    </row>
    <row r="226" ht="15" customHeight="1">
      <c r="A226" s="103" t="s">
        <v>652</v>
      </c>
    </row>
    <row r="227" ht="12.75" customHeight="1">
      <c r="A227" s="90" t="s">
        <v>653</v>
      </c>
    </row>
    <row r="228" ht="4.5" customHeight="1">
      <c r="A228" s="89"/>
    </row>
    <row r="229" ht="18" customHeight="1">
      <c r="A229" s="107" t="s">
        <v>654</v>
      </c>
    </row>
    <row r="230" ht="15" customHeight="1">
      <c r="A230" s="90" t="s">
        <v>655</v>
      </c>
    </row>
    <row r="231" ht="4.5" customHeight="1">
      <c r="A231" s="89"/>
    </row>
    <row r="232" ht="15" customHeight="1">
      <c r="A232" s="77" t="s">
        <v>656</v>
      </c>
    </row>
    <row r="233" ht="12.75" customHeight="1">
      <c r="A233" s="90" t="s">
        <v>657</v>
      </c>
    </row>
    <row r="234" ht="4.5" customHeight="1">
      <c r="A234" s="99"/>
    </row>
    <row r="235" ht="15" customHeight="1">
      <c r="A235" s="77" t="s">
        <v>658</v>
      </c>
    </row>
    <row r="236" ht="12.75" customHeight="1">
      <c r="A236" s="105" t="s">
        <v>659</v>
      </c>
    </row>
    <row r="237" ht="12.75" customHeight="1">
      <c r="A237" s="105" t="s">
        <v>660</v>
      </c>
    </row>
    <row r="238" ht="12.75" customHeight="1">
      <c r="A238" s="106" t="s">
        <v>661</v>
      </c>
    </row>
    <row r="239" ht="4.5" customHeight="1">
      <c r="A239" s="99"/>
    </row>
    <row r="240" ht="15" customHeight="1">
      <c r="A240" s="77" t="s">
        <v>662</v>
      </c>
    </row>
    <row r="241" ht="12.75" customHeight="1">
      <c r="A241" s="90" t="s">
        <v>663</v>
      </c>
    </row>
    <row r="242" ht="4.5" customHeight="1">
      <c r="A242" s="89"/>
    </row>
    <row r="243" ht="15" customHeight="1">
      <c r="A243" s="87" t="s">
        <v>664</v>
      </c>
    </row>
    <row r="244" ht="12.75" customHeight="1">
      <c r="A244" s="108" t="s">
        <v>665</v>
      </c>
    </row>
    <row r="245" ht="4.5" customHeight="1">
      <c r="A245" s="89"/>
    </row>
    <row r="246" ht="15" customHeight="1">
      <c r="A246" s="103" t="s">
        <v>666</v>
      </c>
    </row>
    <row r="247" ht="12.75" customHeight="1">
      <c r="A247" s="90" t="s">
        <v>667</v>
      </c>
    </row>
    <row r="248" ht="4.5" customHeight="1">
      <c r="A248" s="89"/>
    </row>
    <row r="249" ht="15" customHeight="1">
      <c r="A249" s="103" t="s">
        <v>668</v>
      </c>
    </row>
    <row r="250" ht="12.75" customHeight="1">
      <c r="A250" s="90" t="s">
        <v>669</v>
      </c>
    </row>
    <row r="251" ht="4.5" customHeight="1">
      <c r="A251" s="89"/>
    </row>
    <row r="252" ht="15" customHeight="1">
      <c r="A252" s="102" t="s">
        <v>670</v>
      </c>
    </row>
    <row r="253" ht="12.75" customHeight="1">
      <c r="A253" s="90" t="s">
        <v>671</v>
      </c>
    </row>
    <row r="254" ht="4.5" customHeight="1">
      <c r="A254" s="89"/>
    </row>
    <row r="255" ht="15" customHeight="1">
      <c r="A255" s="103" t="s">
        <v>672</v>
      </c>
    </row>
    <row r="256" ht="12.75" customHeight="1">
      <c r="A256" s="90" t="s">
        <v>673</v>
      </c>
    </row>
    <row r="257" ht="4.5" customHeight="1">
      <c r="A257" s="89"/>
    </row>
    <row r="258" ht="15" customHeight="1">
      <c r="A258" s="103" t="s">
        <v>674</v>
      </c>
    </row>
    <row r="259" ht="12.75" customHeight="1">
      <c r="A259" s="90" t="s">
        <v>675</v>
      </c>
    </row>
    <row r="260" ht="4.5" customHeight="1">
      <c r="A260" s="89"/>
    </row>
    <row r="261" ht="15" customHeight="1">
      <c r="A261" s="103" t="s">
        <v>676</v>
      </c>
    </row>
    <row r="262" ht="12.75" customHeight="1">
      <c r="A262" s="90" t="s">
        <v>677</v>
      </c>
    </row>
    <row r="263" ht="4.5" customHeight="1">
      <c r="A263" s="89"/>
    </row>
    <row r="264" ht="18" customHeight="1">
      <c r="A264" s="107" t="s">
        <v>678</v>
      </c>
    </row>
    <row r="265" ht="12.75" customHeight="1">
      <c r="A265" s="90" t="s">
        <v>679</v>
      </c>
    </row>
    <row r="266" ht="4.5" customHeight="1">
      <c r="A266" s="89"/>
    </row>
    <row r="267" ht="15" customHeight="1">
      <c r="A267" s="103" t="s">
        <v>680</v>
      </c>
    </row>
    <row r="268" ht="15" customHeight="1">
      <c r="A268" s="90" t="s">
        <v>681</v>
      </c>
    </row>
    <row r="269" ht="4.5" customHeight="1">
      <c r="A269" s="89"/>
    </row>
    <row r="270" ht="15" customHeight="1">
      <c r="A270" s="103" t="s">
        <v>682</v>
      </c>
    </row>
    <row r="271" ht="12.75" customHeight="1">
      <c r="A271" s="90" t="s">
        <v>683</v>
      </c>
    </row>
    <row r="272" ht="4.5" customHeight="1">
      <c r="A272" s="89"/>
    </row>
    <row r="273" ht="18" customHeight="1">
      <c r="A273" s="107" t="s">
        <v>684</v>
      </c>
    </row>
    <row r="274" ht="15" customHeight="1">
      <c r="A274" s="90" t="s">
        <v>685</v>
      </c>
    </row>
    <row r="275" ht="4.5" customHeight="1">
      <c r="A275" s="89"/>
    </row>
    <row r="276" ht="18" customHeight="1">
      <c r="A276" s="87" t="s">
        <v>686</v>
      </c>
    </row>
    <row r="277" ht="12.75" customHeight="1">
      <c r="A277" s="90" t="s">
        <v>687</v>
      </c>
    </row>
    <row r="278" ht="4.5" customHeight="1">
      <c r="A278" s="99"/>
    </row>
    <row r="279" spans="1:14" ht="18" customHeight="1">
      <c r="A279" s="97" t="s">
        <v>688</v>
      </c>
      <c r="B279" s="88"/>
      <c r="C279" s="88"/>
      <c r="D279" s="88"/>
      <c r="E279" s="88"/>
      <c r="F279" s="88"/>
      <c r="G279" s="88"/>
      <c r="H279" s="88"/>
      <c r="I279" s="88"/>
      <c r="J279" s="88"/>
      <c r="K279" s="88"/>
      <c r="L279" s="88"/>
      <c r="M279" s="88"/>
      <c r="N279" s="88"/>
    </row>
    <row r="280" ht="15" customHeight="1">
      <c r="A280" s="98" t="s">
        <v>689</v>
      </c>
    </row>
    <row r="281" ht="19.5" customHeight="1">
      <c r="A281" s="109" t="s">
        <v>690</v>
      </c>
    </row>
    <row r="282" ht="8.25" customHeight="1">
      <c r="A282" s="76"/>
    </row>
    <row r="283" ht="15" customHeight="1">
      <c r="A283" s="94"/>
    </row>
    <row r="284" ht="15" customHeight="1">
      <c r="A284" s="77" t="s">
        <v>691</v>
      </c>
    </row>
    <row r="285" ht="12.75" customHeight="1">
      <c r="A285" s="110" t="s">
        <v>692</v>
      </c>
    </row>
    <row r="286" ht="12.75" customHeight="1">
      <c r="A286" s="82" t="s">
        <v>693</v>
      </c>
    </row>
    <row r="287" ht="4.5" customHeight="1">
      <c r="A287" s="89"/>
    </row>
    <row r="288" ht="15" customHeight="1">
      <c r="A288" s="77" t="s">
        <v>694</v>
      </c>
    </row>
    <row r="289" ht="12.75" customHeight="1">
      <c r="A289" s="81" t="s">
        <v>695</v>
      </c>
    </row>
    <row r="290" ht="12.75" customHeight="1">
      <c r="A290" s="111" t="s">
        <v>696</v>
      </c>
    </row>
    <row r="291" ht="4.5" customHeight="1">
      <c r="A291" s="112"/>
    </row>
    <row r="292" ht="15" customHeight="1">
      <c r="A292" s="77" t="s">
        <v>697</v>
      </c>
    </row>
    <row r="293" ht="12.75" customHeight="1">
      <c r="A293" s="92" t="s">
        <v>698</v>
      </c>
    </row>
    <row r="294" ht="12.75" customHeight="1">
      <c r="A294" s="90" t="s">
        <v>699</v>
      </c>
    </row>
    <row r="295" ht="4.5" customHeight="1">
      <c r="A295" s="89"/>
    </row>
    <row r="296" spans="1:3" ht="18" customHeight="1">
      <c r="A296" s="87" t="s">
        <v>700</v>
      </c>
      <c r="B296" s="88"/>
      <c r="C296" s="88"/>
    </row>
    <row r="297" ht="12.75" customHeight="1">
      <c r="A297" s="90" t="s">
        <v>701</v>
      </c>
    </row>
    <row r="298" ht="4.5" customHeight="1">
      <c r="A298" s="89"/>
    </row>
    <row r="299" ht="15" customHeight="1">
      <c r="A299" s="102" t="s">
        <v>702</v>
      </c>
    </row>
    <row r="300" ht="12.75" customHeight="1">
      <c r="A300" s="92" t="s">
        <v>703</v>
      </c>
    </row>
    <row r="301" ht="4.5" customHeight="1">
      <c r="A301" s="89"/>
    </row>
    <row r="302" ht="15" customHeight="1">
      <c r="A302" s="102" t="s">
        <v>704</v>
      </c>
    </row>
    <row r="303" ht="12.75" customHeight="1">
      <c r="A303" s="92" t="s">
        <v>705</v>
      </c>
    </row>
    <row r="304" ht="12.75" customHeight="1">
      <c r="A304" s="90" t="s">
        <v>706</v>
      </c>
    </row>
    <row r="305" ht="4.5" customHeight="1">
      <c r="A305" s="89"/>
    </row>
    <row r="306" ht="15" customHeight="1">
      <c r="A306" s="113" t="s">
        <v>707</v>
      </c>
    </row>
    <row r="307" ht="15" customHeight="1">
      <c r="A307" s="90" t="s">
        <v>708</v>
      </c>
    </row>
    <row r="308" ht="4.5" customHeight="1">
      <c r="A308" s="89"/>
    </row>
    <row r="309" ht="15" customHeight="1">
      <c r="A309" s="102" t="s">
        <v>709</v>
      </c>
    </row>
    <row r="310" ht="12.75" customHeight="1">
      <c r="A310" s="92" t="s">
        <v>710</v>
      </c>
    </row>
    <row r="311" ht="12.75" customHeight="1">
      <c r="A311" s="92" t="s">
        <v>711</v>
      </c>
    </row>
    <row r="312" ht="12.75" customHeight="1">
      <c r="A312" s="90" t="s">
        <v>712</v>
      </c>
    </row>
    <row r="313" ht="4.5" customHeight="1">
      <c r="A313" s="89"/>
    </row>
    <row r="314" ht="15" customHeight="1">
      <c r="A314" s="102" t="s">
        <v>713</v>
      </c>
    </row>
    <row r="315" ht="12.75" customHeight="1">
      <c r="A315" s="90" t="s">
        <v>714</v>
      </c>
    </row>
    <row r="316" ht="4.5" customHeight="1">
      <c r="A316" s="89"/>
    </row>
    <row r="317" ht="15" customHeight="1">
      <c r="A317" s="102" t="s">
        <v>715</v>
      </c>
    </row>
    <row r="318" ht="12.75" customHeight="1">
      <c r="A318" s="92" t="s">
        <v>716</v>
      </c>
    </row>
    <row r="319" ht="12.75" customHeight="1">
      <c r="A319" s="92" t="s">
        <v>717</v>
      </c>
    </row>
    <row r="320" ht="12.75" customHeight="1">
      <c r="A320" s="90" t="s">
        <v>718</v>
      </c>
    </row>
    <row r="321" ht="4.5" customHeight="1">
      <c r="A321" s="89"/>
    </row>
    <row r="322" ht="15" customHeight="1">
      <c r="A322" s="102" t="s">
        <v>719</v>
      </c>
    </row>
    <row r="323" ht="15" customHeight="1">
      <c r="A323" s="89" t="s">
        <v>720</v>
      </c>
    </row>
    <row r="324" ht="4.5" customHeight="1">
      <c r="A324" s="89"/>
    </row>
    <row r="325" ht="15" customHeight="1">
      <c r="A325" s="102" t="s">
        <v>721</v>
      </c>
    </row>
    <row r="326" ht="12.75" customHeight="1">
      <c r="A326" s="105" t="s">
        <v>722</v>
      </c>
    </row>
    <row r="327" ht="12.75" customHeight="1">
      <c r="A327" s="105" t="s">
        <v>723</v>
      </c>
    </row>
    <row r="328" ht="12.75" customHeight="1">
      <c r="A328" s="105" t="s">
        <v>724</v>
      </c>
    </row>
    <row r="329" ht="12.75" customHeight="1">
      <c r="A329" s="105" t="s">
        <v>725</v>
      </c>
    </row>
    <row r="330" ht="12.75" customHeight="1">
      <c r="A330" s="106" t="s">
        <v>726</v>
      </c>
    </row>
    <row r="331" ht="4.5" customHeight="1">
      <c r="A331" s="89"/>
    </row>
    <row r="332" ht="16.5" customHeight="1">
      <c r="A332" s="113" t="s">
        <v>727</v>
      </c>
    </row>
    <row r="333" ht="15" customHeight="1">
      <c r="A333" s="90" t="s">
        <v>728</v>
      </c>
    </row>
    <row r="334" ht="4.5" customHeight="1">
      <c r="A334" s="89"/>
    </row>
    <row r="335" ht="18" customHeight="1">
      <c r="A335" s="114" t="s">
        <v>729</v>
      </c>
    </row>
    <row r="336" ht="12.75" customHeight="1">
      <c r="A336" s="92" t="s">
        <v>730</v>
      </c>
    </row>
    <row r="337" ht="12.75" customHeight="1">
      <c r="A337" s="90" t="s">
        <v>731</v>
      </c>
    </row>
    <row r="338" ht="4.5" customHeight="1">
      <c r="A338" s="99"/>
    </row>
    <row r="339" ht="18" customHeight="1">
      <c r="A339" s="114" t="s">
        <v>732</v>
      </c>
    </row>
    <row r="340" ht="12.75" customHeight="1">
      <c r="A340" s="92" t="s">
        <v>733</v>
      </c>
    </row>
    <row r="341" ht="12.75" customHeight="1">
      <c r="A341" s="90" t="s">
        <v>734</v>
      </c>
    </row>
    <row r="342" ht="4.5" customHeight="1">
      <c r="A342" s="89"/>
    </row>
    <row r="343" ht="15" customHeight="1">
      <c r="A343" s="77" t="s">
        <v>735</v>
      </c>
    </row>
    <row r="344" ht="12.75" customHeight="1">
      <c r="A344" s="85" t="s">
        <v>736</v>
      </c>
    </row>
    <row r="345" ht="4.5" customHeight="1">
      <c r="A345" s="86"/>
    </row>
    <row r="346" ht="15" customHeight="1">
      <c r="A346" s="77" t="s">
        <v>737</v>
      </c>
    </row>
    <row r="347" ht="12.75" customHeight="1">
      <c r="A347" s="85" t="s">
        <v>738</v>
      </c>
    </row>
    <row r="348" ht="4.5" customHeight="1">
      <c r="A348" s="86"/>
    </row>
    <row r="349" ht="15" customHeight="1">
      <c r="A349" s="77" t="s">
        <v>739</v>
      </c>
    </row>
    <row r="350" ht="12.75" customHeight="1">
      <c r="A350" s="85" t="s">
        <v>740</v>
      </c>
    </row>
    <row r="351" ht="4.5" customHeight="1">
      <c r="A351" s="86"/>
    </row>
    <row r="352" ht="15" customHeight="1">
      <c r="A352" s="77" t="s">
        <v>741</v>
      </c>
    </row>
    <row r="353" ht="12.75" customHeight="1">
      <c r="A353" s="85" t="s">
        <v>742</v>
      </c>
    </row>
    <row r="354" ht="4.5" customHeight="1">
      <c r="A354" s="86"/>
    </row>
    <row r="355" ht="18" customHeight="1">
      <c r="A355" s="87" t="s">
        <v>743</v>
      </c>
    </row>
    <row r="356" ht="15" customHeight="1">
      <c r="A356" s="85" t="s">
        <v>744</v>
      </c>
    </row>
    <row r="357" ht="4.5" customHeight="1">
      <c r="A357" s="89"/>
    </row>
    <row r="358" ht="15" customHeight="1">
      <c r="A358" s="77" t="s">
        <v>745</v>
      </c>
    </row>
    <row r="359" ht="12.75" customHeight="1">
      <c r="A359" s="85" t="s">
        <v>746</v>
      </c>
    </row>
    <row r="360" ht="4.5" customHeight="1">
      <c r="A360" s="86"/>
    </row>
    <row r="361" ht="15" customHeight="1">
      <c r="A361" s="77" t="s">
        <v>747</v>
      </c>
    </row>
    <row r="362" ht="12.75" customHeight="1">
      <c r="A362" s="85" t="s">
        <v>748</v>
      </c>
    </row>
    <row r="363" ht="4.5" customHeight="1">
      <c r="A363" s="86"/>
    </row>
    <row r="364" ht="15" customHeight="1">
      <c r="A364" s="77" t="s">
        <v>749</v>
      </c>
    </row>
    <row r="365" ht="12.75" customHeight="1">
      <c r="A365" s="85" t="s">
        <v>750</v>
      </c>
    </row>
    <row r="366" ht="4.5" customHeight="1">
      <c r="A366" s="86"/>
    </row>
    <row r="367" ht="15" customHeight="1">
      <c r="A367" s="77" t="s">
        <v>751</v>
      </c>
    </row>
    <row r="368" ht="12.75" customHeight="1">
      <c r="A368" s="85" t="s">
        <v>752</v>
      </c>
    </row>
    <row r="369" ht="4.5" customHeight="1">
      <c r="A369" s="86"/>
    </row>
    <row r="370" ht="18" customHeight="1">
      <c r="A370" s="87" t="s">
        <v>753</v>
      </c>
    </row>
    <row r="371" ht="15" customHeight="1">
      <c r="A371" s="85" t="s">
        <v>754</v>
      </c>
    </row>
    <row r="372" ht="4.5" customHeight="1">
      <c r="A372" s="99"/>
    </row>
    <row r="373" ht="15" customHeight="1">
      <c r="A373" s="77" t="s">
        <v>755</v>
      </c>
    </row>
    <row r="374" ht="12.75" customHeight="1">
      <c r="A374" s="92" t="s">
        <v>756</v>
      </c>
    </row>
    <row r="375" ht="12.75" customHeight="1">
      <c r="A375" s="90" t="s">
        <v>757</v>
      </c>
    </row>
    <row r="376" ht="4.5" customHeight="1">
      <c r="A376" s="94"/>
    </row>
    <row r="377" ht="15" customHeight="1">
      <c r="A377" s="77" t="s">
        <v>758</v>
      </c>
    </row>
    <row r="378" ht="12.75" customHeight="1">
      <c r="A378" s="90" t="s">
        <v>759</v>
      </c>
    </row>
    <row r="379" ht="4.5" customHeight="1">
      <c r="A379" s="99"/>
    </row>
    <row r="380" ht="15" customHeight="1">
      <c r="A380" s="77" t="s">
        <v>760</v>
      </c>
    </row>
    <row r="381" ht="12.75" customHeight="1">
      <c r="A381" s="92" t="s">
        <v>761</v>
      </c>
    </row>
    <row r="382" ht="12.75" customHeight="1">
      <c r="A382" s="90" t="s">
        <v>762</v>
      </c>
    </row>
    <row r="383" ht="4.5" customHeight="1">
      <c r="A383" s="99"/>
    </row>
    <row r="384" ht="15" customHeight="1">
      <c r="A384" s="77" t="s">
        <v>763</v>
      </c>
    </row>
    <row r="385" ht="12.75" customHeight="1">
      <c r="A385" s="90" t="s">
        <v>764</v>
      </c>
    </row>
    <row r="386" ht="4.5" customHeight="1">
      <c r="A386" s="89"/>
    </row>
    <row r="387" spans="1:7" ht="18" customHeight="1">
      <c r="A387" s="87" t="s">
        <v>765</v>
      </c>
      <c r="B387" s="88"/>
      <c r="C387" s="88"/>
      <c r="D387" s="88"/>
      <c r="E387" s="88"/>
      <c r="F387" s="88"/>
      <c r="G387" s="88"/>
    </row>
    <row r="388" ht="15" customHeight="1">
      <c r="A388" s="90" t="s">
        <v>766</v>
      </c>
    </row>
    <row r="389" ht="4.5" customHeight="1">
      <c r="A389" s="89"/>
    </row>
    <row r="390" ht="18" customHeight="1">
      <c r="A390" s="95" t="s">
        <v>767</v>
      </c>
    </row>
    <row r="391" ht="15" customHeight="1">
      <c r="A391" s="96" t="s">
        <v>768</v>
      </c>
    </row>
    <row r="392" ht="4.5" customHeight="1">
      <c r="A392" s="89"/>
    </row>
    <row r="393" ht="18" customHeight="1">
      <c r="A393" s="97" t="s">
        <v>769</v>
      </c>
    </row>
    <row r="394" ht="15" customHeight="1">
      <c r="A394" s="98" t="s">
        <v>770</v>
      </c>
    </row>
    <row r="395" ht="4.5" customHeight="1">
      <c r="A395" s="89"/>
    </row>
    <row r="396" ht="18" customHeight="1">
      <c r="A396" s="87" t="s">
        <v>771</v>
      </c>
    </row>
    <row r="397" ht="12.75" customHeight="1">
      <c r="A397" s="92" t="s">
        <v>772</v>
      </c>
    </row>
    <row r="398" ht="12.75" customHeight="1">
      <c r="A398" s="90" t="s">
        <v>773</v>
      </c>
    </row>
    <row r="399" ht="4.5" customHeight="1">
      <c r="A399" s="99"/>
    </row>
    <row r="400" ht="18" customHeight="1">
      <c r="A400" s="87" t="s">
        <v>774</v>
      </c>
    </row>
    <row r="401" ht="12.75" customHeight="1">
      <c r="A401" s="90" t="s">
        <v>775</v>
      </c>
    </row>
    <row r="402" ht="4.5" customHeight="1">
      <c r="A402" s="89"/>
    </row>
    <row r="403" ht="18" customHeight="1">
      <c r="A403" s="115" t="s">
        <v>776</v>
      </c>
    </row>
    <row r="404" ht="12.75" customHeight="1">
      <c r="A404" s="90" t="s">
        <v>777</v>
      </c>
    </row>
    <row r="405" spans="1:12" ht="4.5" customHeight="1">
      <c r="A405" s="99"/>
      <c r="B405" s="116"/>
      <c r="C405" s="116"/>
      <c r="D405" s="116"/>
      <c r="E405" s="116"/>
      <c r="F405" s="116"/>
      <c r="G405" s="116"/>
      <c r="H405" s="116"/>
      <c r="I405" s="116"/>
      <c r="J405" s="116"/>
      <c r="K405" s="116"/>
      <c r="L405" s="116"/>
    </row>
    <row r="406" ht="15" customHeight="1">
      <c r="A406" s="117" t="s">
        <v>778</v>
      </c>
    </row>
    <row r="407" ht="12.75" customHeight="1">
      <c r="A407" s="118" t="s">
        <v>779</v>
      </c>
    </row>
    <row r="408" ht="4.5" customHeight="1">
      <c r="A408" s="99"/>
    </row>
    <row r="409" ht="15" customHeight="1">
      <c r="A409" s="117" t="s">
        <v>780</v>
      </c>
    </row>
    <row r="410" ht="12.75" customHeight="1">
      <c r="A410" s="92" t="s">
        <v>585</v>
      </c>
    </row>
    <row r="411" ht="12.75" customHeight="1">
      <c r="A411" s="92" t="s">
        <v>781</v>
      </c>
    </row>
    <row r="412" ht="12.75" customHeight="1">
      <c r="A412" s="92" t="s">
        <v>782</v>
      </c>
    </row>
    <row r="413" ht="12.75" customHeight="1">
      <c r="A413" s="90" t="s">
        <v>783</v>
      </c>
    </row>
    <row r="414" ht="4.5" customHeight="1">
      <c r="A414" s="89"/>
    </row>
    <row r="415" ht="15" customHeight="1">
      <c r="A415" s="117" t="s">
        <v>784</v>
      </c>
    </row>
    <row r="416" ht="12.75" customHeight="1">
      <c r="A416" s="90" t="s">
        <v>785</v>
      </c>
    </row>
    <row r="417" ht="4.5" customHeight="1">
      <c r="A417" s="94"/>
    </row>
    <row r="418" ht="18" customHeight="1">
      <c r="A418" s="87" t="s">
        <v>786</v>
      </c>
    </row>
    <row r="419" ht="15" customHeight="1">
      <c r="A419" s="108" t="s">
        <v>787</v>
      </c>
    </row>
    <row r="420" ht="4.5" customHeight="1">
      <c r="A420" s="89"/>
    </row>
    <row r="421" ht="18" customHeight="1">
      <c r="A421" s="97" t="s">
        <v>788</v>
      </c>
    </row>
    <row r="422" ht="15" customHeight="1">
      <c r="A422" s="98" t="s">
        <v>789</v>
      </c>
    </row>
    <row r="423" ht="4.5" customHeight="1">
      <c r="A423" s="94"/>
    </row>
    <row r="424" ht="18" customHeight="1">
      <c r="A424" s="87" t="s">
        <v>790</v>
      </c>
    </row>
    <row r="425" ht="12.75" customHeight="1">
      <c r="A425" s="92" t="s">
        <v>791</v>
      </c>
    </row>
    <row r="426" ht="4.5" customHeight="1">
      <c r="A426" s="89"/>
    </row>
    <row r="427" ht="18" customHeight="1">
      <c r="A427" s="87" t="s">
        <v>792</v>
      </c>
    </row>
    <row r="428" ht="12.75" customHeight="1">
      <c r="A428" s="90" t="s">
        <v>598</v>
      </c>
    </row>
    <row r="429" ht="4.5" customHeight="1">
      <c r="A429" s="89"/>
    </row>
    <row r="430" ht="15" customHeight="1">
      <c r="A430" s="101" t="s">
        <v>793</v>
      </c>
    </row>
    <row r="431" ht="12.75" customHeight="1">
      <c r="A431" s="92" t="s">
        <v>600</v>
      </c>
    </row>
    <row r="432" ht="12.75" customHeight="1">
      <c r="A432" s="92" t="s">
        <v>601</v>
      </c>
    </row>
    <row r="433" spans="1:2" ht="12.75" customHeight="1">
      <c r="A433" s="92" t="s">
        <v>602</v>
      </c>
      <c r="B433" s="119"/>
    </row>
    <row r="434" spans="1:2" ht="12.75" customHeight="1">
      <c r="A434" s="92" t="s">
        <v>603</v>
      </c>
      <c r="B434" s="119"/>
    </row>
    <row r="435" spans="1:2" ht="12.75" customHeight="1">
      <c r="A435" s="90" t="s">
        <v>604</v>
      </c>
      <c r="B435" s="119"/>
    </row>
    <row r="436" spans="1:2" ht="4.5" customHeight="1">
      <c r="A436" s="89"/>
      <c r="B436" s="119"/>
    </row>
    <row r="437" ht="15" customHeight="1">
      <c r="A437" s="101" t="s">
        <v>794</v>
      </c>
    </row>
    <row r="438" ht="12.75" customHeight="1">
      <c r="A438" s="90" t="s">
        <v>795</v>
      </c>
    </row>
    <row r="439" ht="4.5" customHeight="1">
      <c r="A439" s="99"/>
    </row>
    <row r="440" ht="15" customHeight="1">
      <c r="A440" s="87" t="s">
        <v>796</v>
      </c>
    </row>
    <row r="441" ht="12.75" customHeight="1">
      <c r="A441" s="90" t="s">
        <v>797</v>
      </c>
    </row>
    <row r="442" ht="4.5" customHeight="1">
      <c r="A442" s="89"/>
    </row>
    <row r="443" ht="15" customHeight="1">
      <c r="A443" s="102" t="s">
        <v>798</v>
      </c>
    </row>
    <row r="444" ht="12.75" customHeight="1">
      <c r="A444" s="92" t="s">
        <v>610</v>
      </c>
    </row>
    <row r="445" ht="12.75" customHeight="1">
      <c r="A445" s="90" t="s">
        <v>611</v>
      </c>
    </row>
    <row r="446" ht="4.5" customHeight="1">
      <c r="A446" s="89"/>
    </row>
    <row r="447" ht="15" customHeight="1">
      <c r="A447" s="103" t="s">
        <v>799</v>
      </c>
    </row>
    <row r="448" ht="12.75" customHeight="1">
      <c r="A448" s="89" t="s">
        <v>613</v>
      </c>
    </row>
    <row r="449" ht="12.75" customHeight="1">
      <c r="A449" s="89" t="s">
        <v>614</v>
      </c>
    </row>
    <row r="450" ht="12.75" customHeight="1">
      <c r="A450" s="89" t="s">
        <v>615</v>
      </c>
    </row>
    <row r="451" ht="4.5" customHeight="1">
      <c r="A451" s="89"/>
    </row>
    <row r="452" ht="15" customHeight="1">
      <c r="A452" s="87" t="s">
        <v>800</v>
      </c>
    </row>
    <row r="453" ht="12.75" customHeight="1">
      <c r="A453" s="90" t="s">
        <v>801</v>
      </c>
    </row>
    <row r="454" ht="5.25" customHeight="1">
      <c r="A454" s="89"/>
    </row>
    <row r="455" ht="15" customHeight="1">
      <c r="A455" s="103" t="s">
        <v>802</v>
      </c>
    </row>
    <row r="456" ht="12.75" customHeight="1">
      <c r="A456" s="104" t="s">
        <v>619</v>
      </c>
    </row>
    <row r="457" ht="12.75" customHeight="1">
      <c r="A457" s="105" t="s">
        <v>620</v>
      </c>
    </row>
    <row r="458" ht="12.75" customHeight="1">
      <c r="A458" s="105" t="s">
        <v>621</v>
      </c>
    </row>
    <row r="459" ht="12.75" customHeight="1">
      <c r="A459" s="105" t="s">
        <v>622</v>
      </c>
    </row>
    <row r="460" ht="12.75" customHeight="1">
      <c r="A460" s="106" t="s">
        <v>803</v>
      </c>
    </row>
    <row r="461" ht="4.5" customHeight="1">
      <c r="A461" s="89"/>
    </row>
    <row r="462" ht="15" customHeight="1">
      <c r="A462" s="103" t="s">
        <v>804</v>
      </c>
    </row>
    <row r="463" ht="12.75" customHeight="1">
      <c r="A463" s="90" t="s">
        <v>805</v>
      </c>
    </row>
    <row r="464" ht="4.5" customHeight="1">
      <c r="A464" s="99"/>
    </row>
    <row r="465" ht="18" customHeight="1">
      <c r="A465" s="87" t="s">
        <v>806</v>
      </c>
    </row>
    <row r="466" ht="12.75" customHeight="1">
      <c r="A466" s="90" t="s">
        <v>807</v>
      </c>
    </row>
    <row r="467" ht="4.5" customHeight="1">
      <c r="A467" s="89"/>
    </row>
    <row r="468" ht="15" customHeight="1">
      <c r="A468" s="103" t="s">
        <v>808</v>
      </c>
    </row>
    <row r="469" ht="12.75" customHeight="1">
      <c r="A469" s="90" t="s">
        <v>639</v>
      </c>
    </row>
    <row r="470" ht="4.5" customHeight="1">
      <c r="A470" s="89"/>
    </row>
    <row r="471" ht="15" customHeight="1">
      <c r="A471" s="103" t="s">
        <v>809</v>
      </c>
    </row>
    <row r="472" ht="12.75" customHeight="1">
      <c r="A472" s="90" t="s">
        <v>641</v>
      </c>
    </row>
    <row r="473" ht="4.5" customHeight="1">
      <c r="A473" s="89"/>
    </row>
    <row r="474" ht="15" customHeight="1">
      <c r="A474" s="103" t="s">
        <v>810</v>
      </c>
    </row>
    <row r="475" ht="12.75" customHeight="1">
      <c r="A475" s="90" t="s">
        <v>643</v>
      </c>
    </row>
    <row r="476" ht="4.5" customHeight="1">
      <c r="A476" s="89"/>
    </row>
    <row r="477" ht="15" customHeight="1">
      <c r="A477" s="103" t="s">
        <v>811</v>
      </c>
    </row>
    <row r="478" ht="12.75" customHeight="1">
      <c r="A478" s="90" t="s">
        <v>645</v>
      </c>
    </row>
    <row r="479" ht="4.5" customHeight="1">
      <c r="A479" s="89"/>
    </row>
    <row r="480" ht="18" customHeight="1">
      <c r="A480" s="107" t="s">
        <v>812</v>
      </c>
    </row>
    <row r="481" ht="12.75" customHeight="1">
      <c r="A481" s="90" t="s">
        <v>813</v>
      </c>
    </row>
    <row r="482" ht="4.5" customHeight="1">
      <c r="A482" s="89"/>
    </row>
    <row r="483" ht="15" customHeight="1">
      <c r="A483" s="103" t="s">
        <v>814</v>
      </c>
    </row>
    <row r="484" ht="12.75" customHeight="1">
      <c r="A484" s="90" t="s">
        <v>649</v>
      </c>
    </row>
    <row r="485" ht="4.5" customHeight="1">
      <c r="A485" s="89"/>
    </row>
    <row r="486" ht="15" customHeight="1">
      <c r="A486" s="103" t="s">
        <v>815</v>
      </c>
    </row>
    <row r="487" ht="12.75" customHeight="1">
      <c r="A487" s="90" t="s">
        <v>651</v>
      </c>
    </row>
    <row r="488" ht="4.5" customHeight="1">
      <c r="A488" s="89"/>
    </row>
    <row r="489" ht="15" customHeight="1">
      <c r="A489" s="103" t="s">
        <v>816</v>
      </c>
    </row>
    <row r="490" ht="12.75" customHeight="1">
      <c r="A490" s="90" t="s">
        <v>653</v>
      </c>
    </row>
    <row r="491" ht="4.5" customHeight="1">
      <c r="A491" s="89"/>
    </row>
    <row r="492" ht="18" customHeight="1">
      <c r="A492" s="107" t="s">
        <v>817</v>
      </c>
    </row>
    <row r="493" ht="12.75" customHeight="1">
      <c r="A493" s="90" t="s">
        <v>818</v>
      </c>
    </row>
    <row r="494" ht="4.5" customHeight="1">
      <c r="A494" s="89"/>
    </row>
    <row r="495" ht="15" customHeight="1">
      <c r="A495" s="77" t="s">
        <v>819</v>
      </c>
    </row>
    <row r="496" ht="12.75" customHeight="1">
      <c r="A496" s="90" t="s">
        <v>657</v>
      </c>
    </row>
    <row r="497" ht="4.5" customHeight="1">
      <c r="A497" s="99"/>
    </row>
    <row r="498" ht="15" customHeight="1">
      <c r="A498" s="77" t="s">
        <v>820</v>
      </c>
    </row>
    <row r="499" ht="12.75" customHeight="1">
      <c r="A499" s="105" t="s">
        <v>659</v>
      </c>
    </row>
    <row r="500" ht="12.75" customHeight="1">
      <c r="A500" s="105" t="s">
        <v>660</v>
      </c>
    </row>
    <row r="501" ht="12.75" customHeight="1">
      <c r="A501" s="106" t="s">
        <v>661</v>
      </c>
    </row>
    <row r="502" ht="4.5" customHeight="1">
      <c r="A502" s="99"/>
    </row>
    <row r="503" ht="15" customHeight="1">
      <c r="A503" s="77" t="s">
        <v>821</v>
      </c>
    </row>
    <row r="504" ht="12.75" customHeight="1">
      <c r="A504" s="90" t="s">
        <v>822</v>
      </c>
    </row>
    <row r="505" ht="4.5" customHeight="1">
      <c r="A505" s="89"/>
    </row>
    <row r="506" spans="1:10" ht="18" customHeight="1">
      <c r="A506" s="87" t="s">
        <v>823</v>
      </c>
      <c r="B506" s="88"/>
      <c r="C506" s="88"/>
      <c r="D506" s="88"/>
      <c r="E506" s="88"/>
      <c r="F506" s="88"/>
      <c r="G506" s="88"/>
      <c r="H506" s="88"/>
      <c r="I506" s="88"/>
      <c r="J506" s="88"/>
    </row>
    <row r="507" spans="1:10" ht="15" customHeight="1">
      <c r="A507" s="108" t="s">
        <v>824</v>
      </c>
      <c r="B507" s="88"/>
      <c r="C507" s="88"/>
      <c r="D507" s="88"/>
      <c r="E507" s="88"/>
      <c r="F507" s="88"/>
      <c r="G507" s="88"/>
      <c r="H507" s="88"/>
      <c r="I507" s="88"/>
      <c r="J507" s="88"/>
    </row>
    <row r="508" spans="1:10" ht="4.5" customHeight="1">
      <c r="A508" s="89"/>
      <c r="B508" s="88"/>
      <c r="C508" s="88"/>
      <c r="D508" s="88"/>
      <c r="E508" s="88"/>
      <c r="F508" s="88"/>
      <c r="G508" s="88"/>
      <c r="H508" s="88"/>
      <c r="I508" s="88"/>
      <c r="J508" s="88"/>
    </row>
    <row r="509" spans="1:10" ht="15" customHeight="1">
      <c r="A509" s="103" t="s">
        <v>825</v>
      </c>
      <c r="B509" s="88"/>
      <c r="C509" s="88"/>
      <c r="D509" s="88"/>
      <c r="E509" s="88"/>
      <c r="F509" s="88"/>
      <c r="G509" s="88"/>
      <c r="H509" s="88"/>
      <c r="I509" s="88"/>
      <c r="J509" s="88"/>
    </row>
    <row r="510" spans="1:10" ht="12.75" customHeight="1">
      <c r="A510" s="90" t="s">
        <v>667</v>
      </c>
      <c r="B510" s="88"/>
      <c r="C510" s="88"/>
      <c r="D510" s="88"/>
      <c r="E510" s="88"/>
      <c r="F510" s="88"/>
      <c r="G510" s="88"/>
      <c r="H510" s="88"/>
      <c r="I510" s="88"/>
      <c r="J510" s="88"/>
    </row>
    <row r="511" ht="4.5" customHeight="1">
      <c r="A511" s="89"/>
    </row>
    <row r="512" ht="15" customHeight="1">
      <c r="A512" s="103" t="s">
        <v>826</v>
      </c>
    </row>
    <row r="513" ht="12.75" customHeight="1">
      <c r="A513" s="90" t="s">
        <v>669</v>
      </c>
    </row>
    <row r="514" ht="4.5" customHeight="1">
      <c r="A514" s="89"/>
    </row>
    <row r="515" ht="15" customHeight="1">
      <c r="A515" s="102" t="s">
        <v>827</v>
      </c>
    </row>
    <row r="516" ht="12.75" customHeight="1">
      <c r="A516" s="90" t="s">
        <v>671</v>
      </c>
    </row>
    <row r="517" ht="4.5" customHeight="1">
      <c r="A517" s="89"/>
    </row>
    <row r="518" ht="15" customHeight="1">
      <c r="A518" s="103" t="s">
        <v>828</v>
      </c>
    </row>
    <row r="519" ht="12.75">
      <c r="A519" s="90" t="s">
        <v>673</v>
      </c>
    </row>
    <row r="520" ht="4.5" customHeight="1">
      <c r="A520" s="89"/>
    </row>
    <row r="521" ht="15" customHeight="1">
      <c r="A521" s="103" t="s">
        <v>829</v>
      </c>
    </row>
    <row r="522" ht="12.75" customHeight="1">
      <c r="A522" s="90" t="s">
        <v>675</v>
      </c>
    </row>
    <row r="523" ht="11.25" customHeight="1">
      <c r="A523" s="89"/>
    </row>
    <row r="524" ht="15" customHeight="1">
      <c r="A524" s="103" t="s">
        <v>830</v>
      </c>
    </row>
    <row r="525" ht="12.75" customHeight="1">
      <c r="A525" s="90" t="s">
        <v>677</v>
      </c>
    </row>
    <row r="526" ht="4.5" customHeight="1">
      <c r="A526" s="89"/>
    </row>
    <row r="527" ht="13.5">
      <c r="A527" s="107" t="s">
        <v>831</v>
      </c>
    </row>
    <row r="528" ht="12.75">
      <c r="A528" s="90" t="s">
        <v>832</v>
      </c>
    </row>
    <row r="529" ht="4.5" customHeight="1">
      <c r="A529" s="89"/>
    </row>
    <row r="530" ht="15" customHeight="1">
      <c r="A530" s="103" t="s">
        <v>833</v>
      </c>
    </row>
    <row r="531" ht="12.75" customHeight="1">
      <c r="A531" s="90" t="s">
        <v>681</v>
      </c>
    </row>
    <row r="532" ht="4.5" customHeight="1">
      <c r="A532" s="89"/>
    </row>
    <row r="533" ht="15" customHeight="1">
      <c r="A533" s="103" t="s">
        <v>834</v>
      </c>
    </row>
    <row r="534" ht="12.75" customHeight="1">
      <c r="A534" s="90" t="s">
        <v>683</v>
      </c>
    </row>
    <row r="535" ht="4.5" customHeight="1">
      <c r="A535" s="89"/>
    </row>
    <row r="536" ht="18" customHeight="1">
      <c r="A536" s="107" t="s">
        <v>835</v>
      </c>
    </row>
    <row r="537" ht="12.75">
      <c r="A537" s="90" t="s">
        <v>836</v>
      </c>
    </row>
    <row r="538" ht="4.5" customHeight="1">
      <c r="A538" s="89"/>
    </row>
    <row r="539" ht="18" customHeight="1">
      <c r="A539" s="87" t="s">
        <v>837</v>
      </c>
    </row>
    <row r="540" ht="12.75" customHeight="1">
      <c r="A540" s="90" t="s">
        <v>687</v>
      </c>
    </row>
    <row r="541" ht="4.5" customHeight="1">
      <c r="A541" s="99"/>
    </row>
    <row r="542" ht="18" customHeight="1">
      <c r="A542" s="97" t="s">
        <v>838</v>
      </c>
    </row>
    <row r="543" ht="12.75">
      <c r="A543" s="98" t="s">
        <v>839</v>
      </c>
    </row>
    <row r="545" ht="12.75">
      <c r="A545" s="109" t="s">
        <v>840</v>
      </c>
    </row>
  </sheetData>
  <sheetProtection sheet="1" objects="1" scenarios="1"/>
  <printOptions/>
  <pageMargins left="0.9055555555555556" right="0.3541666666666667" top="0.9055555555555556" bottom="1.1416666666666668" header="0.31527777777777777" footer="0.47222222222222227"/>
  <pageSetup horizontalDpi="300" verticalDpi="300" orientation="portrait" paperSize="9" scale="81"/>
  <headerFooter alignWithMargins="0">
    <oddHeader>&amp;RPříloha č.2 k vyhlášce č.     /</oddHeader>
    <oddFooter>&amp;CStrana &amp;P</oddFooter>
  </headerFooter>
  <rowBreaks count="6" manualBreakCount="6">
    <brk id="69" max="255" man="1"/>
    <brk id="137" max="255" man="1"/>
    <brk id="281" max="255" man="1"/>
    <brk id="342" max="255" man="1"/>
    <brk id="402" max="255" man="1"/>
    <brk id="470" max="255" man="1"/>
  </rowBreaks>
</worksheet>
</file>

<file path=xl/worksheets/sheet6.xml><?xml version="1.0" encoding="utf-8"?>
<worksheet xmlns="http://schemas.openxmlformats.org/spreadsheetml/2006/main" xmlns:r="http://schemas.openxmlformats.org/officeDocument/2006/relationships">
  <dimension ref="A1:K32"/>
  <sheetViews>
    <sheetView tabSelected="1" workbookViewId="0" topLeftCell="A16">
      <selection activeCell="A30" sqref="A30"/>
    </sheetView>
  </sheetViews>
  <sheetFormatPr defaultColWidth="9.00390625" defaultRowHeight="12.75"/>
  <cols>
    <col min="1" max="1" width="8.375" style="0" customWidth="1"/>
    <col min="2" max="2" width="7.75390625" style="0" customWidth="1"/>
    <col min="4" max="4" width="5.25390625" style="0" customWidth="1"/>
    <col min="5" max="5" width="7.625" style="0" customWidth="1"/>
    <col min="7" max="7" width="7.125" style="0" customWidth="1"/>
    <col min="8" max="8" width="8.75390625" style="0" customWidth="1"/>
    <col min="9" max="9" width="5.875" style="0" customWidth="1"/>
    <col min="10" max="10" width="6.125" style="0" customWidth="1"/>
    <col min="11" max="11" width="9.75390625" style="0" customWidth="1"/>
  </cols>
  <sheetData>
    <row r="1" spans="1:11" ht="43.5" customHeight="1">
      <c r="A1" s="120" t="s">
        <v>841</v>
      </c>
      <c r="B1" s="120"/>
      <c r="C1" s="120"/>
      <c r="D1" s="120"/>
      <c r="E1" s="120"/>
      <c r="F1" s="120"/>
      <c r="G1" s="120"/>
      <c r="H1" s="120"/>
      <c r="I1" s="120"/>
      <c r="J1" s="120"/>
      <c r="K1" s="120"/>
    </row>
    <row r="2" ht="2.25" customHeight="1">
      <c r="A2" s="121"/>
    </row>
    <row r="3" spans="1:11" ht="15">
      <c r="A3" s="122" t="s">
        <v>842</v>
      </c>
      <c r="B3" s="122"/>
      <c r="C3" s="122"/>
      <c r="D3" s="122"/>
      <c r="E3" s="122"/>
      <c r="F3" s="122"/>
      <c r="G3" s="122"/>
      <c r="H3" s="122"/>
      <c r="I3" s="122"/>
      <c r="J3" s="122"/>
      <c r="K3" s="122"/>
    </row>
    <row r="4" spans="1:11" ht="15">
      <c r="A4" s="123" t="s">
        <v>843</v>
      </c>
      <c r="B4" s="123"/>
      <c r="C4" s="123"/>
      <c r="D4" s="123"/>
      <c r="E4" s="123"/>
      <c r="F4" s="123"/>
      <c r="G4" s="123"/>
      <c r="H4" s="123"/>
      <c r="I4" s="123"/>
      <c r="J4" s="123"/>
      <c r="K4" s="123"/>
    </row>
    <row r="5" spans="1:11" ht="15.75" customHeight="1">
      <c r="A5" s="124" t="s">
        <v>844</v>
      </c>
      <c r="B5" s="124"/>
      <c r="C5" s="124"/>
      <c r="D5" s="124"/>
      <c r="E5" s="125"/>
      <c r="F5" s="125"/>
      <c r="G5" s="125"/>
      <c r="H5" s="125"/>
      <c r="I5" s="125"/>
      <c r="J5" s="125"/>
      <c r="K5" s="125"/>
    </row>
    <row r="6" spans="1:11" ht="39" customHeight="1">
      <c r="A6" s="126" t="s">
        <v>845</v>
      </c>
      <c r="B6" s="127"/>
      <c r="C6" s="127"/>
      <c r="D6" s="127"/>
      <c r="E6" s="127"/>
      <c r="F6" s="127"/>
      <c r="G6" s="127"/>
      <c r="H6" s="127" t="s">
        <v>846</v>
      </c>
      <c r="I6" s="127"/>
      <c r="J6" s="128"/>
      <c r="K6" s="128"/>
    </row>
    <row r="7" spans="1:11" ht="25.5" customHeight="1">
      <c r="A7" s="126" t="s">
        <v>847</v>
      </c>
      <c r="B7" s="126"/>
      <c r="C7" s="128"/>
      <c r="D7" s="128"/>
      <c r="E7" s="128"/>
      <c r="F7" s="128"/>
      <c r="G7" s="128"/>
      <c r="H7" s="128"/>
      <c r="I7" s="128"/>
      <c r="J7" s="128"/>
      <c r="K7" s="128"/>
    </row>
    <row r="8" spans="1:11" ht="25.5" customHeight="1">
      <c r="A8" s="126" t="s">
        <v>848</v>
      </c>
      <c r="B8" s="126"/>
      <c r="C8" s="127"/>
      <c r="D8" s="127"/>
      <c r="E8" s="127"/>
      <c r="F8" s="127" t="s">
        <v>849</v>
      </c>
      <c r="G8" s="127"/>
      <c r="H8" s="127"/>
      <c r="I8" s="128"/>
      <c r="J8" s="128"/>
      <c r="K8" s="128"/>
    </row>
    <row r="9" spans="1:11" ht="18.75" customHeight="1">
      <c r="A9" s="129" t="s">
        <v>850</v>
      </c>
      <c r="B9" s="129"/>
      <c r="C9" s="129"/>
      <c r="D9" s="130"/>
      <c r="E9" s="130"/>
      <c r="F9" s="130" t="s">
        <v>851</v>
      </c>
      <c r="G9" s="130"/>
      <c r="H9" s="130"/>
      <c r="I9" s="131"/>
      <c r="J9" s="131"/>
      <c r="K9" s="131"/>
    </row>
    <row r="10" spans="1:11" ht="30" customHeight="1">
      <c r="A10" s="132" t="s">
        <v>852</v>
      </c>
      <c r="B10" s="132"/>
      <c r="C10" s="132"/>
      <c r="D10" s="132"/>
      <c r="E10" s="132"/>
      <c r="F10" s="132"/>
      <c r="G10" s="132"/>
      <c r="H10" s="132"/>
      <c r="I10" s="132"/>
      <c r="J10" s="132"/>
      <c r="K10" s="132"/>
    </row>
    <row r="11" spans="1:11" ht="160.5" customHeight="1">
      <c r="A11" s="133"/>
      <c r="B11" s="133"/>
      <c r="C11" s="133"/>
      <c r="D11" s="133"/>
      <c r="E11" s="133"/>
      <c r="F11" s="133"/>
      <c r="G11" s="133"/>
      <c r="H11" s="133"/>
      <c r="I11" s="133"/>
      <c r="J11" s="133"/>
      <c r="K11" s="133"/>
    </row>
    <row r="12" spans="1:11" ht="15" customHeight="1">
      <c r="A12" s="134" t="s">
        <v>853</v>
      </c>
      <c r="B12" s="134"/>
      <c r="C12" s="134"/>
      <c r="D12" s="134"/>
      <c r="E12" s="134"/>
      <c r="F12" s="134"/>
      <c r="G12" s="134"/>
      <c r="H12" s="134"/>
      <c r="I12" s="134"/>
      <c r="J12" s="134"/>
      <c r="K12" s="134"/>
    </row>
    <row r="13" spans="1:11" ht="24.75" customHeight="1">
      <c r="A13" s="135" t="s">
        <v>854</v>
      </c>
      <c r="B13" s="135"/>
      <c r="C13" s="135"/>
      <c r="D13" s="136"/>
      <c r="E13" s="136"/>
      <c r="F13" s="136"/>
      <c r="G13" s="137" t="s">
        <v>855</v>
      </c>
      <c r="H13" s="137"/>
      <c r="I13" s="137"/>
      <c r="J13" s="125"/>
      <c r="K13" s="125"/>
    </row>
    <row r="14" spans="1:11" ht="24.75" customHeight="1">
      <c r="A14" s="138" t="s">
        <v>856</v>
      </c>
      <c r="B14" s="138"/>
      <c r="C14" s="138"/>
      <c r="D14" s="139"/>
      <c r="E14" s="139"/>
      <c r="F14" s="139"/>
      <c r="G14" s="140" t="s">
        <v>857</v>
      </c>
      <c r="H14" s="140"/>
      <c r="I14" s="140"/>
      <c r="J14" s="141"/>
      <c r="K14" s="141"/>
    </row>
    <row r="15" spans="1:11" ht="14.25" customHeight="1">
      <c r="A15" s="142" t="s">
        <v>858</v>
      </c>
      <c r="B15" s="142"/>
      <c r="C15" s="142"/>
      <c r="D15" s="143" t="s">
        <v>859</v>
      </c>
      <c r="E15" s="143"/>
      <c r="F15" s="143"/>
      <c r="G15" s="144" t="s">
        <v>860</v>
      </c>
      <c r="H15" s="144"/>
      <c r="I15" s="144"/>
      <c r="J15" s="144"/>
      <c r="K15" s="144"/>
    </row>
    <row r="16" spans="1:11" ht="15" customHeight="1">
      <c r="A16" s="142"/>
      <c r="B16" s="142"/>
      <c r="C16" s="142"/>
      <c r="D16" s="127"/>
      <c r="E16" s="127"/>
      <c r="F16" s="127"/>
      <c r="G16" s="128"/>
      <c r="H16" s="128"/>
      <c r="I16" s="128"/>
      <c r="J16" s="128"/>
      <c r="K16" s="128"/>
    </row>
    <row r="17" spans="1:11" ht="12.75">
      <c r="A17" s="142"/>
      <c r="B17" s="142"/>
      <c r="C17" s="142"/>
      <c r="D17" s="127"/>
      <c r="E17" s="127"/>
      <c r="F17" s="127"/>
      <c r="G17" s="128"/>
      <c r="H17" s="128"/>
      <c r="I17" s="128"/>
      <c r="J17" s="128"/>
      <c r="K17" s="128"/>
    </row>
    <row r="18" spans="1:11" ht="12.75">
      <c r="A18" s="142"/>
      <c r="B18" s="142"/>
      <c r="C18" s="142"/>
      <c r="D18" s="127"/>
      <c r="E18" s="127"/>
      <c r="F18" s="127"/>
      <c r="G18" s="128"/>
      <c r="H18" s="128"/>
      <c r="I18" s="128"/>
      <c r="J18" s="128"/>
      <c r="K18" s="128"/>
    </row>
    <row r="19" spans="1:11" ht="12.75">
      <c r="A19" s="142"/>
      <c r="B19" s="142"/>
      <c r="C19" s="142"/>
      <c r="D19" s="127"/>
      <c r="E19" s="127"/>
      <c r="F19" s="127"/>
      <c r="G19" s="128"/>
      <c r="H19" s="128"/>
      <c r="I19" s="128"/>
      <c r="J19" s="128"/>
      <c r="K19" s="128"/>
    </row>
    <row r="20" spans="1:11" ht="12.75">
      <c r="A20" s="142"/>
      <c r="B20" s="142"/>
      <c r="C20" s="142"/>
      <c r="D20" s="127"/>
      <c r="E20" s="127"/>
      <c r="F20" s="127"/>
      <c r="G20" s="128"/>
      <c r="H20" s="128"/>
      <c r="I20" s="128"/>
      <c r="J20" s="128"/>
      <c r="K20" s="128"/>
    </row>
    <row r="21" spans="1:11" ht="12.75">
      <c r="A21" s="142"/>
      <c r="B21" s="142"/>
      <c r="C21" s="142"/>
      <c r="D21" s="127"/>
      <c r="E21" s="127"/>
      <c r="F21" s="127"/>
      <c r="G21" s="128"/>
      <c r="H21" s="128"/>
      <c r="I21" s="128"/>
      <c r="J21" s="128"/>
      <c r="K21" s="128"/>
    </row>
    <row r="22" spans="1:11" ht="12.75">
      <c r="A22" s="142"/>
      <c r="B22" s="142"/>
      <c r="C22" s="142"/>
      <c r="D22" s="127"/>
      <c r="E22" s="127"/>
      <c r="F22" s="127"/>
      <c r="G22" s="128"/>
      <c r="H22" s="128"/>
      <c r="I22" s="128"/>
      <c r="J22" s="128"/>
      <c r="K22" s="128"/>
    </row>
    <row r="23" spans="1:11" ht="25.5" customHeight="1">
      <c r="A23" s="145" t="s">
        <v>861</v>
      </c>
      <c r="B23" s="145"/>
      <c r="C23" s="145"/>
      <c r="D23" s="145"/>
      <c r="E23" s="145"/>
      <c r="F23" s="145"/>
      <c r="G23" s="146" t="s">
        <v>862</v>
      </c>
      <c r="H23" s="146"/>
      <c r="I23" s="146"/>
      <c r="J23" s="146"/>
      <c r="K23" s="146"/>
    </row>
    <row r="24" spans="1:11" ht="12.75" customHeight="1">
      <c r="A24" s="147" t="s">
        <v>863</v>
      </c>
      <c r="B24" s="147"/>
      <c r="C24" s="147"/>
      <c r="D24" s="147"/>
      <c r="E24" s="147"/>
      <c r="F24" s="147"/>
      <c r="G24" s="148" t="s">
        <v>864</v>
      </c>
      <c r="H24" s="148"/>
      <c r="I24" s="148"/>
      <c r="J24" s="148"/>
      <c r="K24" s="148"/>
    </row>
    <row r="25" spans="1:11" ht="12.75" customHeight="1">
      <c r="A25" s="126"/>
      <c r="B25" s="126"/>
      <c r="C25" s="126"/>
      <c r="D25" s="126"/>
      <c r="E25" s="126"/>
      <c r="F25" s="126"/>
      <c r="G25" s="148" t="s">
        <v>865</v>
      </c>
      <c r="H25" s="148"/>
      <c r="I25" s="148"/>
      <c r="J25" s="148"/>
      <c r="K25" s="148"/>
    </row>
    <row r="26" spans="1:11" ht="12.75" customHeight="1">
      <c r="A26" s="149"/>
      <c r="B26" s="149"/>
      <c r="C26" s="149"/>
      <c r="D26" s="149"/>
      <c r="E26" s="149"/>
      <c r="F26" s="149"/>
      <c r="G26" s="150" t="s">
        <v>866</v>
      </c>
      <c r="H26" s="150"/>
      <c r="I26" s="150"/>
      <c r="J26" s="150"/>
      <c r="K26" s="150"/>
    </row>
    <row r="27" spans="1:11" ht="12.75">
      <c r="A27" s="151"/>
      <c r="B27" s="151"/>
      <c r="C27" s="151"/>
      <c r="D27" s="151"/>
      <c r="E27" s="151"/>
      <c r="F27" s="151"/>
      <c r="G27" s="151"/>
      <c r="H27" s="151"/>
      <c r="I27" s="151"/>
      <c r="J27" s="151"/>
      <c r="K27" s="151"/>
    </row>
    <row r="28" ht="12.75">
      <c r="A28" s="152"/>
    </row>
    <row r="29" ht="15">
      <c r="A29" s="153"/>
    </row>
    <row r="30" spans="1:11" ht="36" customHeight="1">
      <c r="A30" s="94" t="s">
        <v>867</v>
      </c>
      <c r="B30" s="94"/>
      <c r="C30" s="94" t="s">
        <v>868</v>
      </c>
      <c r="D30" s="94"/>
      <c r="E30" s="94"/>
      <c r="F30" s="154" t="s">
        <v>869</v>
      </c>
      <c r="G30" s="154"/>
      <c r="H30" s="155"/>
      <c r="I30" s="155"/>
      <c r="J30" s="155"/>
      <c r="K30" s="155"/>
    </row>
    <row r="31" ht="12.75">
      <c r="A31" s="156"/>
    </row>
    <row r="32" ht="12.75">
      <c r="A32" s="156"/>
    </row>
  </sheetData>
  <mergeCells count="58">
    <mergeCell ref="A1:K1"/>
    <mergeCell ref="A3:K3"/>
    <mergeCell ref="A4:K4"/>
    <mergeCell ref="A5:D5"/>
    <mergeCell ref="E5:K5"/>
    <mergeCell ref="B6:G6"/>
    <mergeCell ref="H6:I6"/>
    <mergeCell ref="J6:K6"/>
    <mergeCell ref="A7:B7"/>
    <mergeCell ref="C7:K7"/>
    <mergeCell ref="A8:B8"/>
    <mergeCell ref="C8:E8"/>
    <mergeCell ref="F8:H8"/>
    <mergeCell ref="I8:K8"/>
    <mergeCell ref="A9:C9"/>
    <mergeCell ref="D9:E9"/>
    <mergeCell ref="F9:H9"/>
    <mergeCell ref="I9:K9"/>
    <mergeCell ref="A10:K10"/>
    <mergeCell ref="A11:K11"/>
    <mergeCell ref="A12:K12"/>
    <mergeCell ref="A13:C13"/>
    <mergeCell ref="D13:F13"/>
    <mergeCell ref="G13:I13"/>
    <mergeCell ref="J13:K13"/>
    <mergeCell ref="A14:C14"/>
    <mergeCell ref="D14:F14"/>
    <mergeCell ref="G14:I14"/>
    <mergeCell ref="J14:K14"/>
    <mergeCell ref="A15:C22"/>
    <mergeCell ref="D15:F15"/>
    <mergeCell ref="G15:K15"/>
    <mergeCell ref="D16:F16"/>
    <mergeCell ref="G16:K16"/>
    <mergeCell ref="D17:F17"/>
    <mergeCell ref="G17:K17"/>
    <mergeCell ref="D18:F18"/>
    <mergeCell ref="G18:K18"/>
    <mergeCell ref="D19:F19"/>
    <mergeCell ref="G19:K19"/>
    <mergeCell ref="D20:F20"/>
    <mergeCell ref="G20:K20"/>
    <mergeCell ref="D21:F21"/>
    <mergeCell ref="G21:K21"/>
    <mergeCell ref="D22:F22"/>
    <mergeCell ref="G22:K22"/>
    <mergeCell ref="A23:F23"/>
    <mergeCell ref="G23:K23"/>
    <mergeCell ref="A24:F24"/>
    <mergeCell ref="G24:K24"/>
    <mergeCell ref="A25:F25"/>
    <mergeCell ref="G25:K25"/>
    <mergeCell ref="A26:F26"/>
    <mergeCell ref="G26:K26"/>
    <mergeCell ref="A30:B30"/>
    <mergeCell ref="C30:E30"/>
    <mergeCell ref="F30:G30"/>
    <mergeCell ref="H30:K30"/>
  </mergeCells>
  <printOptions/>
  <pageMargins left="0.7875" right="0.7875" top="0.9840277777777778" bottom="0.9840277777777778" header="0.5118055555555556" footer="0.5118055555555556"/>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34504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Systém účasti státního rozpočtu na reprodukci investičního majetku</dc:title>
  <dc:subject/>
  <dc:creator>MF CR</dc:creator>
  <cp:keywords/>
  <dc:description/>
  <cp:lastModifiedBy/>
  <cp:lastPrinted>2014-01-31T08:58:30Z</cp:lastPrinted>
  <dcterms:created xsi:type="dcterms:W3CDTF">2000-01-25T07:36:50Z</dcterms:created>
  <dcterms:modified xsi:type="dcterms:W3CDTF">2014-01-31T09:09:18Z</dcterms:modified>
  <cp:category/>
  <cp:version/>
  <cp:contentType/>
  <cp:contentStatus/>
  <cp:revision>1</cp:revision>
</cp:coreProperties>
</file>